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ownCloud\Munka\Admin\Kepzes_fejlesztes\ALSZ\8_HM_modositas_2023\Beadásra\"/>
    </mc:Choice>
  </mc:AlternateContent>
  <xr:revisionPtr revIDLastSave="0" documentId="13_ncr:1_{4A082422-EEEB-4213-BE04-B4444F78740C}" xr6:coauthVersionLast="36" xr6:coauthVersionMax="36" xr10:uidLastSave="{00000000-0000-0000-0000-000000000000}"/>
  <bookViews>
    <workbookView xWindow="0" yWindow="0" windowWidth="6780" windowHeight="0" tabRatio="642" activeTab="1" xr2:uid="{00000000-000D-0000-FFFF-FFFF00000000}"/>
  </bookViews>
  <sheets>
    <sheet name="ÁLK_ALAPOZÓ" sheetId="7" r:id="rId1"/>
    <sheet name="LJV_RGV" sheetId="12" r:id="rId2"/>
    <sheet name="LJV_HEV" sheetId="20" r:id="rId3"/>
    <sheet name="KRI_ATC" sheetId="13" r:id="rId4"/>
    <sheet name="KRI_ADC" sheetId="19" r:id="rId5"/>
    <sheet name="KRM_AVI" sheetId="24" r:id="rId6"/>
    <sheet name="KRM_RSH" sheetId="25" r:id="rId7"/>
    <sheet name="Elotanulmanyi rend" sheetId="15" r:id="rId8"/>
    <sheet name="Gyak_rep kovetelmenyek" sheetId="23" r:id="rId9"/>
  </sheets>
  <definedNames>
    <definedName name="_1A83.2_1" localSheetId="7">#REF!</definedName>
    <definedName name="_1A83.2_1" localSheetId="8">#REF!</definedName>
    <definedName name="_1A83.2_1" localSheetId="4">#REF!</definedName>
    <definedName name="_1A83.2_1" localSheetId="3">#REF!</definedName>
    <definedName name="_1A83.2_1" localSheetId="5">#REF!</definedName>
    <definedName name="_1A83.2_1" localSheetId="6">#REF!</definedName>
    <definedName name="_1A83.2_1" localSheetId="2">#REF!</definedName>
    <definedName name="_1A83.2_1" localSheetId="1">#REF!</definedName>
    <definedName name="_1A83.2_1">#REF!</definedName>
    <definedName name="_2A83.2_2" localSheetId="7">#REF!</definedName>
    <definedName name="_2A83.2_2" localSheetId="8">#REF!</definedName>
    <definedName name="_2A83.2_2" localSheetId="4">#REF!</definedName>
    <definedName name="_2A83.2_2" localSheetId="3">#REF!</definedName>
    <definedName name="_2A83.2_2" localSheetId="5">#REF!</definedName>
    <definedName name="_2A83.2_2" localSheetId="6">#REF!</definedName>
    <definedName name="_2A83.2_2" localSheetId="2">#REF!</definedName>
    <definedName name="_2A83.2_2" localSheetId="1">#REF!</definedName>
    <definedName name="_2A83.2_2">#REF!</definedName>
    <definedName name="_3A83.2_3" localSheetId="7">#REF!</definedName>
    <definedName name="_3A83.2_3" localSheetId="8">#REF!</definedName>
    <definedName name="_3A83.2_3" localSheetId="4">#REF!</definedName>
    <definedName name="_3A83.2_3" localSheetId="3">#REF!</definedName>
    <definedName name="_3A83.2_3" localSheetId="5">#REF!</definedName>
    <definedName name="_3A83.2_3" localSheetId="6">#REF!</definedName>
    <definedName name="_3A83.2_3" localSheetId="2">#REF!</definedName>
    <definedName name="_3A83.2_3" localSheetId="1">#REF!</definedName>
    <definedName name="_3A83.2_3">#REF!</definedName>
    <definedName name="_4A83.2_4" localSheetId="7">#REF!</definedName>
    <definedName name="_4A83.2_4" localSheetId="8">#REF!</definedName>
    <definedName name="_4A83.2_4" localSheetId="4">#REF!</definedName>
    <definedName name="_4A83.2_4" localSheetId="3">#REF!</definedName>
    <definedName name="_4A83.2_4" localSheetId="5">#REF!</definedName>
    <definedName name="_4A83.2_4" localSheetId="6">#REF!</definedName>
    <definedName name="_4A83.2_4" localSheetId="2">#REF!</definedName>
    <definedName name="_4A83.2_4" localSheetId="1">#REF!</definedName>
    <definedName name="_4A83.2_4">#REF!</definedName>
    <definedName name="_ieiehfiuwehiugvh" localSheetId="8">#REF!</definedName>
    <definedName name="_ieiehfiuwehiugvh" localSheetId="5">#REF!</definedName>
    <definedName name="_ieiehfiuwehiugvh" localSheetId="6">#REF!</definedName>
    <definedName name="_ieiehfiuwehiugvh">#REF!</definedName>
    <definedName name="_LJVRGVII" localSheetId="8">#REF!</definedName>
    <definedName name="_LJVRGVII" localSheetId="4">#REF!</definedName>
    <definedName name="_LJVRGVII" localSheetId="5">#REF!</definedName>
    <definedName name="_LJVRGVII" localSheetId="6">#REF!</definedName>
    <definedName name="_LJVRGVII" localSheetId="2">#REF!</definedName>
    <definedName name="_LJVRGVII">#REF!</definedName>
    <definedName name="_Toc192434765" localSheetId="8">'Gyak_rep kovetelmenyek'!$A$9</definedName>
    <definedName name="A83.2" localSheetId="7">#REF!</definedName>
    <definedName name="A83.2" localSheetId="8">#REF!</definedName>
    <definedName name="A83.2" localSheetId="4">#REF!</definedName>
    <definedName name="A83.2" localSheetId="3">#REF!</definedName>
    <definedName name="A83.2" localSheetId="5">#REF!</definedName>
    <definedName name="A83.2" localSheetId="6">#REF!</definedName>
    <definedName name="A83.2" localSheetId="2">#REF!</definedName>
    <definedName name="A83.2" localSheetId="1">#REF!</definedName>
    <definedName name="A83.2">#REF!</definedName>
    <definedName name="afsdgerg" localSheetId="8">#REF!</definedName>
    <definedName name="afsdgerg" localSheetId="4">#REF!</definedName>
    <definedName name="afsdgerg" localSheetId="5">#REF!</definedName>
    <definedName name="afsdgerg" localSheetId="6">#REF!</definedName>
    <definedName name="afsdgerg" localSheetId="2">#REF!</definedName>
    <definedName name="afsdgerg">#REF!</definedName>
    <definedName name="Avionika" localSheetId="8">#REF!</definedName>
    <definedName name="Avionika" localSheetId="4">#REF!</definedName>
    <definedName name="Avionika" localSheetId="5">#REF!</definedName>
    <definedName name="Avionika" localSheetId="6">#REF!</definedName>
    <definedName name="Avionika" localSheetId="2">#REF!</definedName>
    <definedName name="Avionika">#REF!</definedName>
    <definedName name="df" localSheetId="8">#REF!</definedName>
    <definedName name="df" localSheetId="5">#REF!</definedName>
    <definedName name="df" localSheetId="6">#REF!</definedName>
    <definedName name="df">#REF!</definedName>
    <definedName name="éqlwdjpwoq" localSheetId="8">#REF!</definedName>
    <definedName name="éqlwdjpwoq" localSheetId="5">#REF!</definedName>
    <definedName name="éqlwdjpwoq" localSheetId="6">#REF!</definedName>
    <definedName name="éqlwdjpwoq">#REF!</definedName>
    <definedName name="másol" localSheetId="7">#REF!</definedName>
    <definedName name="másol" localSheetId="8">#REF!</definedName>
    <definedName name="másol" localSheetId="4">#REF!</definedName>
    <definedName name="másol" localSheetId="3">#REF!</definedName>
    <definedName name="másol" localSheetId="5">#REF!</definedName>
    <definedName name="másol" localSheetId="6">#REF!</definedName>
    <definedName name="másol" localSheetId="2">#REF!</definedName>
    <definedName name="másol" localSheetId="1">#REF!</definedName>
    <definedName name="másol">#REF!</definedName>
    <definedName name="_xlnm.Print_Area" localSheetId="0">ÁLK_ALAPOZÓ!$A$1:$BG$131</definedName>
    <definedName name="_xlnm.Print_Area" localSheetId="4">KRI_ADC!$A$1:$BG$69</definedName>
    <definedName name="_xlnm.Print_Area" localSheetId="3">KRI_ATC!$A$1:$BG$70</definedName>
    <definedName name="_xlnm.Print_Area" localSheetId="6">KRM_RSH!$A$1:$BG$69</definedName>
    <definedName name="_xlnm.Print_Area" localSheetId="2">LJV_HEV!$A$1:$BG$73</definedName>
    <definedName name="_xlnm.Print_Area" localSheetId="1">LJV_RGV!$A$1:$BG$73</definedName>
    <definedName name="Print_Area" localSheetId="0">ÁLK_ALAPOZÓ!$A$1:$BE$131</definedName>
    <definedName name="Print_Area" localSheetId="7">'Elotanulmanyi rend'!$A$1:$E$113</definedName>
    <definedName name="Print_Area" localSheetId="8">'Gyak_rep kovetelmenyek'!$A$1:$A$21</definedName>
    <definedName name="Print_Area" localSheetId="4">KRI_ADC!$A$1:$BE$69</definedName>
    <definedName name="Print_Area" localSheetId="3">KRI_ATC!$A$1:$BE$70</definedName>
    <definedName name="Print_Area" localSheetId="5">KRM_AVI!$A$1:$BE$72</definedName>
    <definedName name="Print_Area" localSheetId="6">KRM_RSH!$A$1:$BE$69</definedName>
    <definedName name="Print_Area" localSheetId="2">LJV_HEV!$A$1:$BE$73</definedName>
    <definedName name="Print_Area" localSheetId="1">LJV_RGV!$A$1:$BE$73</definedName>
    <definedName name="rv" localSheetId="8">#REF!</definedName>
    <definedName name="rv" localSheetId="4">#REF!</definedName>
    <definedName name="rv" localSheetId="5">#REF!</definedName>
    <definedName name="rv" localSheetId="6">#REF!</definedName>
    <definedName name="rv" localSheetId="2">#REF!</definedName>
    <definedName name="rv">#REF!</definedName>
    <definedName name="SHM" localSheetId="8">#REF!</definedName>
    <definedName name="SHM" localSheetId="4">#REF!</definedName>
    <definedName name="SHM" localSheetId="5">#REF!</definedName>
    <definedName name="SHM" localSheetId="6">#REF!</definedName>
    <definedName name="SHM" localSheetId="2">#REF!</definedName>
    <definedName name="SHM">#REF!</definedName>
    <definedName name="wuqgd" localSheetId="8">#REF!</definedName>
    <definedName name="wuqgd" localSheetId="5">#REF!</definedName>
    <definedName name="wuqgd" localSheetId="6">#REF!</definedName>
    <definedName name="wuqgd">#REF!</definedName>
  </definedNames>
  <calcPr calcId="191029"/>
</workbook>
</file>

<file path=xl/calcChain.xml><?xml version="1.0" encoding="utf-8"?>
<calcChain xmlns="http://schemas.openxmlformats.org/spreadsheetml/2006/main">
  <c r="BE30" i="7" l="1"/>
  <c r="BD30" i="7"/>
  <c r="BC30" i="7"/>
  <c r="BB30" i="7"/>
  <c r="BA30" i="7"/>
  <c r="AZ30" i="7"/>
  <c r="AW30" i="7"/>
  <c r="AU30" i="7"/>
  <c r="AQ30" i="7"/>
  <c r="AO30" i="7"/>
  <c r="AK30" i="7"/>
  <c r="AI30" i="7"/>
  <c r="Y30" i="7"/>
  <c r="W30" i="7"/>
  <c r="S30" i="7"/>
  <c r="Q30" i="7"/>
  <c r="M30" i="7"/>
  <c r="K30" i="7"/>
  <c r="G30" i="7"/>
  <c r="E30" i="7"/>
  <c r="BE48" i="7" l="1"/>
  <c r="BD48" i="7"/>
  <c r="BC48" i="7"/>
  <c r="BB48" i="7"/>
  <c r="BA48" i="7"/>
  <c r="AZ48" i="7"/>
  <c r="AW48" i="7"/>
  <c r="AU48" i="7"/>
  <c r="AQ48" i="7"/>
  <c r="AO48" i="7"/>
  <c r="AK48" i="7"/>
  <c r="AI48" i="7"/>
  <c r="AE48" i="7"/>
  <c r="AC48" i="7"/>
  <c r="Y48" i="7"/>
  <c r="W48" i="7"/>
  <c r="S48" i="7"/>
  <c r="Q48" i="7"/>
  <c r="M48" i="7"/>
  <c r="K48" i="7"/>
  <c r="G48" i="7"/>
  <c r="E48" i="7"/>
  <c r="AX49" i="25" l="1"/>
  <c r="BD50" i="24"/>
  <c r="BD52" i="24" s="1"/>
  <c r="BD47" i="25"/>
  <c r="BD49" i="25" s="1"/>
  <c r="BE17" i="25"/>
  <c r="BD17" i="25"/>
  <c r="BC17" i="25"/>
  <c r="BB17" i="25"/>
  <c r="BA17" i="25"/>
  <c r="AZ17" i="25"/>
  <c r="AW17" i="25"/>
  <c r="AU17" i="25"/>
  <c r="AQ17" i="25"/>
  <c r="AO17" i="25"/>
  <c r="AK17" i="25"/>
  <c r="AI17" i="25"/>
  <c r="AE17" i="25"/>
  <c r="AC17" i="25"/>
  <c r="Y17" i="25"/>
  <c r="W17" i="25"/>
  <c r="S17" i="25"/>
  <c r="Q17" i="25"/>
  <c r="M17" i="25"/>
  <c r="K17" i="25"/>
  <c r="G17" i="25"/>
  <c r="E17" i="25"/>
  <c r="BE16" i="25"/>
  <c r="BD16" i="25"/>
  <c r="BC16" i="25"/>
  <c r="BB16" i="25"/>
  <c r="BA16" i="25"/>
  <c r="AZ16" i="25"/>
  <c r="AW16" i="25"/>
  <c r="AU16" i="25"/>
  <c r="AQ16" i="25"/>
  <c r="AO16" i="25"/>
  <c r="AK16" i="25"/>
  <c r="AI16" i="25"/>
  <c r="AE16" i="25"/>
  <c r="AC16" i="25"/>
  <c r="Y16" i="25"/>
  <c r="W16" i="25"/>
  <c r="S16" i="25"/>
  <c r="Q16" i="25"/>
  <c r="M16" i="25"/>
  <c r="K16" i="25"/>
  <c r="G16" i="25"/>
  <c r="E16" i="25"/>
  <c r="BE15" i="25"/>
  <c r="BD15" i="25"/>
  <c r="BC15" i="25"/>
  <c r="BB15" i="25"/>
  <c r="BA15" i="25"/>
  <c r="AZ15" i="25"/>
  <c r="AW15" i="25"/>
  <c r="AU15" i="25"/>
  <c r="AQ15" i="25"/>
  <c r="AO15" i="25"/>
  <c r="AK15" i="25"/>
  <c r="AI15" i="25"/>
  <c r="AE15" i="25"/>
  <c r="AC15" i="25"/>
  <c r="Y15" i="25"/>
  <c r="W15" i="25"/>
  <c r="S15" i="25"/>
  <c r="Q15" i="25"/>
  <c r="M15" i="25"/>
  <c r="K15" i="25"/>
  <c r="G15" i="25"/>
  <c r="E15" i="25"/>
  <c r="BE14" i="25"/>
  <c r="BD14" i="25"/>
  <c r="BC14" i="25"/>
  <c r="BB14" i="25"/>
  <c r="BA14" i="25"/>
  <c r="AZ14" i="25"/>
  <c r="AW14" i="25"/>
  <c r="AU14" i="25"/>
  <c r="AQ14" i="25"/>
  <c r="AO14" i="25"/>
  <c r="AK14" i="25"/>
  <c r="AI14" i="25"/>
  <c r="AE14" i="25"/>
  <c r="AC14" i="25"/>
  <c r="Y14" i="25"/>
  <c r="W14" i="25"/>
  <c r="S14" i="25"/>
  <c r="Q14" i="25"/>
  <c r="M14" i="25"/>
  <c r="K14" i="25"/>
  <c r="G14" i="25"/>
  <c r="E14" i="25"/>
  <c r="BE13" i="25"/>
  <c r="BD13" i="25"/>
  <c r="BC13" i="25"/>
  <c r="BB13" i="25"/>
  <c r="BA13" i="25"/>
  <c r="AZ13" i="25"/>
  <c r="AW13" i="25"/>
  <c r="AU13" i="25"/>
  <c r="AQ13" i="25"/>
  <c r="AO13" i="25"/>
  <c r="AK13" i="25"/>
  <c r="AI13" i="25"/>
  <c r="AE13" i="25"/>
  <c r="AC13" i="25"/>
  <c r="Y13" i="25"/>
  <c r="W13" i="25"/>
  <c r="S13" i="25"/>
  <c r="Q13" i="25"/>
  <c r="M13" i="25"/>
  <c r="K13" i="25"/>
  <c r="G13" i="25"/>
  <c r="E13" i="25"/>
  <c r="BE12" i="25"/>
  <c r="BD12" i="25"/>
  <c r="BC12" i="25"/>
  <c r="BB12" i="25"/>
  <c r="BA12" i="25"/>
  <c r="AZ12" i="25"/>
  <c r="AW12" i="25"/>
  <c r="AU12" i="25"/>
  <c r="AQ12" i="25"/>
  <c r="AO12" i="25"/>
  <c r="AK12" i="25"/>
  <c r="AI12" i="25"/>
  <c r="AE12" i="25"/>
  <c r="AC12" i="25"/>
  <c r="Y12" i="25"/>
  <c r="W12" i="25"/>
  <c r="S12" i="25"/>
  <c r="Q12" i="25"/>
  <c r="M12" i="25"/>
  <c r="K12" i="25"/>
  <c r="G12" i="25"/>
  <c r="E12" i="25"/>
  <c r="BE28" i="7"/>
  <c r="BD28" i="7"/>
  <c r="BC28" i="7"/>
  <c r="BB28" i="7"/>
  <c r="BA28" i="7"/>
  <c r="AZ28" i="7"/>
  <c r="AW28" i="7"/>
  <c r="AU28" i="7"/>
  <c r="AQ28" i="7"/>
  <c r="AO28" i="7"/>
  <c r="AK28" i="7"/>
  <c r="AI28" i="7"/>
  <c r="AE28" i="7"/>
  <c r="AC28" i="7"/>
  <c r="Y28" i="7"/>
  <c r="W28" i="7"/>
  <c r="S28" i="7"/>
  <c r="Q28" i="7"/>
  <c r="K28" i="7"/>
  <c r="G28" i="7"/>
  <c r="E28" i="7"/>
  <c r="AK73" i="7" l="1"/>
  <c r="AI73" i="7"/>
  <c r="AK72" i="7"/>
  <c r="AI72" i="7"/>
  <c r="AK71" i="7"/>
  <c r="AI71" i="7"/>
  <c r="AK70" i="7"/>
  <c r="AI70" i="7"/>
  <c r="AK69" i="7"/>
  <c r="AI69" i="7"/>
  <c r="AK68" i="7"/>
  <c r="AI68" i="7"/>
  <c r="AK67" i="7"/>
  <c r="AI67" i="7"/>
  <c r="AK66" i="7"/>
  <c r="AI66" i="7"/>
  <c r="AE66" i="7"/>
  <c r="AE67" i="7"/>
  <c r="AE68" i="7"/>
  <c r="AE69" i="7"/>
  <c r="AE70" i="7"/>
  <c r="AE71" i="7"/>
  <c r="AE72" i="7"/>
  <c r="AE73" i="7"/>
  <c r="AC66" i="7"/>
  <c r="AC67" i="7"/>
  <c r="AC68" i="7"/>
  <c r="AC69" i="7"/>
  <c r="AC70" i="7"/>
  <c r="AC71" i="7"/>
  <c r="AC72" i="7"/>
  <c r="AC73" i="7"/>
  <c r="BE45" i="7" l="1"/>
  <c r="BD45" i="7"/>
  <c r="BC45" i="7"/>
  <c r="BB45" i="7"/>
  <c r="BA45" i="7"/>
  <c r="AZ45" i="7"/>
  <c r="AW45" i="7"/>
  <c r="AU45" i="7"/>
  <c r="AQ45" i="7"/>
  <c r="AO45" i="7"/>
  <c r="AK45" i="7"/>
  <c r="AI45" i="7"/>
  <c r="AE45" i="7"/>
  <c r="AC45" i="7"/>
  <c r="Y45" i="7"/>
  <c r="W45" i="7"/>
  <c r="S45" i="7"/>
  <c r="Q45" i="7"/>
  <c r="M45" i="7"/>
  <c r="K45" i="7"/>
  <c r="G45" i="7"/>
  <c r="E45" i="7"/>
  <c r="BE44" i="7"/>
  <c r="BD44" i="7"/>
  <c r="BC44" i="7"/>
  <c r="BB44" i="7"/>
  <c r="BA44" i="7"/>
  <c r="AZ44" i="7"/>
  <c r="AW44" i="7"/>
  <c r="AU44" i="7"/>
  <c r="AQ44" i="7"/>
  <c r="AO44" i="7"/>
  <c r="AK44" i="7"/>
  <c r="AI44" i="7"/>
  <c r="AE44" i="7"/>
  <c r="AC44" i="7"/>
  <c r="Y44" i="7"/>
  <c r="W44" i="7"/>
  <c r="S44" i="7"/>
  <c r="Q44" i="7"/>
  <c r="M44" i="7"/>
  <c r="K44" i="7"/>
  <c r="G44" i="7"/>
  <c r="E44" i="7"/>
  <c r="BD42" i="24"/>
  <c r="Q39" i="7"/>
  <c r="BE39" i="7"/>
  <c r="BD39" i="7"/>
  <c r="BC39" i="7"/>
  <c r="BB39" i="7"/>
  <c r="BA39" i="7"/>
  <c r="AZ39" i="7"/>
  <c r="AW39" i="7"/>
  <c r="AU39" i="7"/>
  <c r="AQ39" i="7"/>
  <c r="AO39" i="7"/>
  <c r="AK39" i="7"/>
  <c r="AI39" i="7"/>
  <c r="AE39" i="7"/>
  <c r="AC39" i="7"/>
  <c r="Y39" i="7"/>
  <c r="W39" i="7"/>
  <c r="S39" i="7"/>
  <c r="M39" i="7"/>
  <c r="K39" i="7"/>
  <c r="G39" i="7"/>
  <c r="E39" i="7"/>
  <c r="G10" i="7" l="1"/>
  <c r="G14" i="7"/>
  <c r="G12" i="7"/>
  <c r="G13" i="7"/>
  <c r="E11" i="7"/>
  <c r="AX52" i="24" l="1"/>
  <c r="P45" i="24" l="1"/>
  <c r="R45" i="24"/>
  <c r="T45" i="24"/>
  <c r="Q15" i="12"/>
  <c r="BE12" i="24"/>
  <c r="BD12" i="24"/>
  <c r="BC12" i="24"/>
  <c r="BB12" i="24"/>
  <c r="BA12" i="24"/>
  <c r="AZ12" i="24"/>
  <c r="AW12" i="24"/>
  <c r="AU12" i="24"/>
  <c r="AQ12" i="24"/>
  <c r="AO12" i="24"/>
  <c r="AK12" i="24"/>
  <c r="AI12" i="24"/>
  <c r="AE12" i="24"/>
  <c r="AC12" i="24"/>
  <c r="Y12" i="24"/>
  <c r="W12" i="24"/>
  <c r="S12" i="24"/>
  <c r="Q12" i="24"/>
  <c r="M12" i="24"/>
  <c r="K12" i="24"/>
  <c r="G12" i="24"/>
  <c r="E12" i="24"/>
  <c r="BE49" i="7"/>
  <c r="BD49" i="7"/>
  <c r="BC49" i="7"/>
  <c r="BB49" i="7"/>
  <c r="BA49" i="7"/>
  <c r="AZ49" i="7"/>
  <c r="AW49" i="7"/>
  <c r="AU49" i="7"/>
  <c r="AQ49" i="7"/>
  <c r="AO49" i="7"/>
  <c r="AK49" i="7"/>
  <c r="AI49" i="7"/>
  <c r="AE49" i="7"/>
  <c r="AC49" i="7"/>
  <c r="Y49" i="7"/>
  <c r="W49" i="7"/>
  <c r="S49" i="7"/>
  <c r="Q49" i="7"/>
  <c r="M49" i="7"/>
  <c r="K49" i="7"/>
  <c r="G49" i="7"/>
  <c r="E49" i="7"/>
  <c r="BE46" i="7"/>
  <c r="BD46" i="7"/>
  <c r="BC46" i="7"/>
  <c r="BB46" i="7"/>
  <c r="BA46" i="7"/>
  <c r="AZ46" i="7"/>
  <c r="AW46" i="7"/>
  <c r="AU46" i="7"/>
  <c r="AQ46" i="7"/>
  <c r="AO46" i="7"/>
  <c r="AK46" i="7"/>
  <c r="AI46" i="7"/>
  <c r="AE46" i="7"/>
  <c r="AC46" i="7"/>
  <c r="Y46" i="7"/>
  <c r="W46" i="7"/>
  <c r="S46" i="7"/>
  <c r="Q46" i="7"/>
  <c r="M46" i="7"/>
  <c r="K46" i="7"/>
  <c r="G46" i="7"/>
  <c r="E46" i="7"/>
  <c r="BE14" i="24"/>
  <c r="BD14" i="24"/>
  <c r="BC14" i="24"/>
  <c r="BB14" i="24"/>
  <c r="BA14" i="24"/>
  <c r="AZ14" i="24"/>
  <c r="AW14" i="24"/>
  <c r="AU14" i="24"/>
  <c r="AQ14" i="24"/>
  <c r="AO14" i="24"/>
  <c r="AK14" i="24"/>
  <c r="AI14" i="24"/>
  <c r="AE14" i="24"/>
  <c r="AC14" i="24"/>
  <c r="Y14" i="24"/>
  <c r="W14" i="24"/>
  <c r="S14" i="24"/>
  <c r="Q14" i="24"/>
  <c r="M14" i="24"/>
  <c r="K14" i="24"/>
  <c r="G14" i="24"/>
  <c r="E14" i="24"/>
  <c r="BD32" i="7"/>
  <c r="BE43" i="7"/>
  <c r="BD43" i="7"/>
  <c r="BC43" i="7"/>
  <c r="BB43" i="7"/>
  <c r="BA43" i="7"/>
  <c r="AZ43" i="7"/>
  <c r="AW43" i="7"/>
  <c r="AU43" i="7"/>
  <c r="AQ43" i="7"/>
  <c r="AO43" i="7"/>
  <c r="AK43" i="7"/>
  <c r="AI43" i="7"/>
  <c r="AE43" i="7"/>
  <c r="AC43" i="7"/>
  <c r="Y43" i="7"/>
  <c r="W43" i="7"/>
  <c r="S43" i="7"/>
  <c r="Q43" i="7"/>
  <c r="M43" i="7"/>
  <c r="K43" i="7"/>
  <c r="G43" i="7"/>
  <c r="E43" i="7"/>
  <c r="BE38" i="7"/>
  <c r="BD38" i="7"/>
  <c r="BC38" i="7"/>
  <c r="BB38" i="7"/>
  <c r="BA38" i="7"/>
  <c r="AZ38" i="7"/>
  <c r="AW38" i="7"/>
  <c r="AU38" i="7"/>
  <c r="AQ38" i="7"/>
  <c r="AO38" i="7"/>
  <c r="AK38" i="7"/>
  <c r="AI38" i="7"/>
  <c r="AE38" i="7"/>
  <c r="AC38" i="7"/>
  <c r="Y38" i="7"/>
  <c r="W38" i="7"/>
  <c r="S38" i="7"/>
  <c r="Q38" i="7"/>
  <c r="M38" i="7"/>
  <c r="K38" i="7"/>
  <c r="G38" i="7"/>
  <c r="E38" i="7"/>
  <c r="BD37" i="7"/>
  <c r="S37" i="7"/>
  <c r="BB37" i="7"/>
  <c r="BC37" i="7"/>
  <c r="BE37" i="7"/>
  <c r="Q37" i="7"/>
  <c r="AZ37" i="7"/>
  <c r="BA37" i="7"/>
  <c r="BE36" i="7"/>
  <c r="BD36" i="7"/>
  <c r="BC36" i="7"/>
  <c r="BB36" i="7"/>
  <c r="BA36" i="7"/>
  <c r="AZ36" i="7"/>
  <c r="AW36" i="7"/>
  <c r="AU36" i="7"/>
  <c r="AQ36" i="7"/>
  <c r="AO36" i="7"/>
  <c r="AK36" i="7"/>
  <c r="AI36" i="7"/>
  <c r="AE36" i="7"/>
  <c r="AC36" i="7"/>
  <c r="Y36" i="7"/>
  <c r="W36" i="7"/>
  <c r="S36" i="7"/>
  <c r="Q36" i="7"/>
  <c r="M36" i="7"/>
  <c r="K36" i="7"/>
  <c r="G36" i="7"/>
  <c r="E36" i="7"/>
  <c r="BE35" i="7"/>
  <c r="BD35" i="7"/>
  <c r="BC35" i="7"/>
  <c r="BB35" i="7"/>
  <c r="BA35" i="7"/>
  <c r="AZ35" i="7"/>
  <c r="AW35" i="7"/>
  <c r="AU35" i="7"/>
  <c r="AQ35" i="7"/>
  <c r="AO35" i="7"/>
  <c r="AK35" i="7"/>
  <c r="AI35" i="7"/>
  <c r="AE35" i="7"/>
  <c r="AC35" i="7"/>
  <c r="Y35" i="7"/>
  <c r="W35" i="7"/>
  <c r="S35" i="7"/>
  <c r="Q35" i="7"/>
  <c r="M35" i="7"/>
  <c r="K35" i="7"/>
  <c r="G35" i="7"/>
  <c r="E35" i="7"/>
  <c r="BE27" i="7"/>
  <c r="BD27" i="7"/>
  <c r="BC27" i="7"/>
  <c r="BB27" i="7"/>
  <c r="BA27" i="7"/>
  <c r="AZ27" i="7"/>
  <c r="AW27" i="7"/>
  <c r="AU27" i="7"/>
  <c r="AQ27" i="7"/>
  <c r="AO27" i="7"/>
  <c r="AK27" i="7"/>
  <c r="AI27" i="7"/>
  <c r="AE27" i="7"/>
  <c r="AC27" i="7"/>
  <c r="Y27" i="7"/>
  <c r="W27" i="7"/>
  <c r="S27" i="7"/>
  <c r="Q27" i="7"/>
  <c r="M27" i="7"/>
  <c r="K27" i="7"/>
  <c r="G27" i="7"/>
  <c r="E27" i="7"/>
  <c r="BE26" i="7"/>
  <c r="BD26" i="7"/>
  <c r="BC26" i="7"/>
  <c r="BB26" i="7"/>
  <c r="BA26" i="7"/>
  <c r="AZ26" i="7"/>
  <c r="AW26" i="7"/>
  <c r="AU26" i="7"/>
  <c r="AQ26" i="7"/>
  <c r="AO26" i="7"/>
  <c r="AK26" i="7"/>
  <c r="AI26" i="7"/>
  <c r="AE26" i="7"/>
  <c r="AC26" i="7"/>
  <c r="Y26" i="7"/>
  <c r="W26" i="7"/>
  <c r="S26" i="7"/>
  <c r="Q26" i="7"/>
  <c r="M26" i="7"/>
  <c r="K26" i="7"/>
  <c r="G26" i="7"/>
  <c r="E26" i="7"/>
  <c r="BE25" i="7"/>
  <c r="BD25" i="7"/>
  <c r="BC25" i="7"/>
  <c r="BB25" i="7"/>
  <c r="BA25" i="7"/>
  <c r="AZ25" i="7"/>
  <c r="AW25" i="7"/>
  <c r="AU25" i="7"/>
  <c r="AQ25" i="7"/>
  <c r="AO25" i="7"/>
  <c r="AK25" i="7"/>
  <c r="AI25" i="7"/>
  <c r="AE25" i="7"/>
  <c r="AC25" i="7"/>
  <c r="Y25" i="7"/>
  <c r="W25" i="7"/>
  <c r="S25" i="7"/>
  <c r="Q25" i="7"/>
  <c r="M25" i="7"/>
  <c r="K25" i="7"/>
  <c r="G25" i="7"/>
  <c r="E25" i="7"/>
  <c r="BE24" i="7"/>
  <c r="BD24" i="7"/>
  <c r="BC24" i="7"/>
  <c r="BB24" i="7"/>
  <c r="BA24" i="7"/>
  <c r="AZ24" i="7"/>
  <c r="AW24" i="7"/>
  <c r="AU24" i="7"/>
  <c r="AQ24" i="7"/>
  <c r="AO24" i="7"/>
  <c r="AK24" i="7"/>
  <c r="AI24" i="7"/>
  <c r="AE24" i="7"/>
  <c r="AC24" i="7"/>
  <c r="Y24" i="7"/>
  <c r="W24" i="7"/>
  <c r="S24" i="7"/>
  <c r="Q24" i="7"/>
  <c r="M24" i="7"/>
  <c r="K24" i="7"/>
  <c r="G24" i="7"/>
  <c r="E24" i="7"/>
  <c r="BE42" i="7"/>
  <c r="BC42" i="7"/>
  <c r="BB42" i="7"/>
  <c r="BA42" i="7"/>
  <c r="AZ42" i="7"/>
  <c r="AW42" i="7"/>
  <c r="AU42" i="7"/>
  <c r="AQ42" i="7"/>
  <c r="AO42" i="7"/>
  <c r="AK42" i="7"/>
  <c r="AI42" i="7"/>
  <c r="AE42" i="7"/>
  <c r="AC42" i="7"/>
  <c r="Y42" i="7"/>
  <c r="W42" i="7"/>
  <c r="S42" i="7"/>
  <c r="Q42" i="7"/>
  <c r="M42" i="7"/>
  <c r="K42" i="7"/>
  <c r="G42" i="7"/>
  <c r="E42" i="7"/>
  <c r="BE41" i="7"/>
  <c r="BD41" i="7"/>
  <c r="BC41" i="7"/>
  <c r="BB41" i="7"/>
  <c r="BA41" i="7"/>
  <c r="AZ41" i="7"/>
  <c r="AW41" i="7"/>
  <c r="AU41" i="7"/>
  <c r="AQ41" i="7"/>
  <c r="AO41" i="7"/>
  <c r="AK41" i="7"/>
  <c r="AI41" i="7"/>
  <c r="AE41" i="7"/>
  <c r="AC41" i="7"/>
  <c r="Y41" i="7"/>
  <c r="W41" i="7"/>
  <c r="S41" i="7"/>
  <c r="Q41" i="7"/>
  <c r="M41" i="7"/>
  <c r="K41" i="7"/>
  <c r="G41" i="7"/>
  <c r="E41" i="7"/>
  <c r="BE40" i="7"/>
  <c r="BD40" i="7"/>
  <c r="BC40" i="7"/>
  <c r="BB40" i="7"/>
  <c r="BA40" i="7"/>
  <c r="AZ40" i="7"/>
  <c r="AW40" i="7"/>
  <c r="AU40" i="7"/>
  <c r="AQ40" i="7"/>
  <c r="AO40" i="7"/>
  <c r="AK40" i="7"/>
  <c r="AI40" i="7"/>
  <c r="AE40" i="7"/>
  <c r="AC40" i="7"/>
  <c r="Y40" i="7"/>
  <c r="W40" i="7"/>
  <c r="S40" i="7"/>
  <c r="Q40" i="7"/>
  <c r="M40" i="7"/>
  <c r="K40" i="7"/>
  <c r="G40" i="7"/>
  <c r="E40" i="7"/>
  <c r="BE29" i="7"/>
  <c r="BD29" i="7"/>
  <c r="BC29" i="7"/>
  <c r="BB29" i="7"/>
  <c r="BA29" i="7"/>
  <c r="AZ29" i="7"/>
  <c r="AW29" i="7"/>
  <c r="AU29" i="7"/>
  <c r="AQ29" i="7"/>
  <c r="AO29" i="7"/>
  <c r="AK29" i="7"/>
  <c r="AI29" i="7"/>
  <c r="AE29" i="7"/>
  <c r="AC29" i="7"/>
  <c r="Y29" i="7"/>
  <c r="W29" i="7"/>
  <c r="S29" i="7"/>
  <c r="Q29" i="7"/>
  <c r="M29" i="7"/>
  <c r="K29" i="7"/>
  <c r="G29" i="7"/>
  <c r="E29" i="7"/>
  <c r="BE34" i="7"/>
  <c r="BD34" i="7"/>
  <c r="BC34" i="7"/>
  <c r="BB34" i="7"/>
  <c r="BA34" i="7"/>
  <c r="AZ34" i="7"/>
  <c r="AW34" i="7"/>
  <c r="AU34" i="7"/>
  <c r="AQ34" i="7"/>
  <c r="AO34" i="7"/>
  <c r="AK34" i="7"/>
  <c r="AI34" i="7"/>
  <c r="AE34" i="7"/>
  <c r="AC34" i="7"/>
  <c r="Y34" i="7"/>
  <c r="W34" i="7"/>
  <c r="S34" i="7"/>
  <c r="Q34" i="7"/>
  <c r="M34" i="7"/>
  <c r="K34" i="7"/>
  <c r="G34" i="7"/>
  <c r="E34" i="7"/>
  <c r="BE33" i="7"/>
  <c r="BD33" i="7"/>
  <c r="BC33" i="7"/>
  <c r="BB33" i="7"/>
  <c r="BA33" i="7"/>
  <c r="AZ33" i="7"/>
  <c r="AW33" i="7"/>
  <c r="AU33" i="7"/>
  <c r="AQ33" i="7"/>
  <c r="AO33" i="7"/>
  <c r="AK33" i="7"/>
  <c r="AI33" i="7"/>
  <c r="AE33" i="7"/>
  <c r="AC33" i="7"/>
  <c r="Y33" i="7"/>
  <c r="W33" i="7"/>
  <c r="S33" i="7"/>
  <c r="Q33" i="7"/>
  <c r="M33" i="7"/>
  <c r="K33" i="7"/>
  <c r="G33" i="7"/>
  <c r="E33" i="7"/>
  <c r="Q32" i="7"/>
  <c r="BE32" i="7"/>
  <c r="BC32" i="7"/>
  <c r="BB32" i="7"/>
  <c r="BA32" i="7"/>
  <c r="AZ32" i="7"/>
  <c r="AW32" i="7"/>
  <c r="AU32" i="7"/>
  <c r="AQ32" i="7"/>
  <c r="AO32" i="7"/>
  <c r="AK32" i="7"/>
  <c r="AI32" i="7"/>
  <c r="AE32" i="7"/>
  <c r="AC32" i="7"/>
  <c r="Y32" i="7"/>
  <c r="W32" i="7"/>
  <c r="S32" i="7"/>
  <c r="M32" i="7"/>
  <c r="K32" i="7"/>
  <c r="G32" i="7"/>
  <c r="E32" i="7"/>
  <c r="BE31" i="7"/>
  <c r="BD31" i="7"/>
  <c r="BC31" i="7"/>
  <c r="BB31" i="7"/>
  <c r="BA31" i="7"/>
  <c r="AZ31" i="7"/>
  <c r="AW31" i="7"/>
  <c r="AU31" i="7"/>
  <c r="AQ31" i="7"/>
  <c r="AO31" i="7"/>
  <c r="AK31" i="7"/>
  <c r="AI31" i="7"/>
  <c r="AE31" i="7"/>
  <c r="AC31" i="7"/>
  <c r="Y31" i="7"/>
  <c r="W31" i="7"/>
  <c r="S31" i="7"/>
  <c r="Q31" i="7"/>
  <c r="M31" i="7"/>
  <c r="K31" i="7"/>
  <c r="G31" i="7"/>
  <c r="E31" i="7"/>
  <c r="BE23" i="7"/>
  <c r="BD23" i="7"/>
  <c r="BC23" i="7"/>
  <c r="BB23" i="7"/>
  <c r="BA23" i="7"/>
  <c r="AZ23" i="7"/>
  <c r="AW23" i="7"/>
  <c r="AU23" i="7"/>
  <c r="AQ23" i="7"/>
  <c r="AO23" i="7"/>
  <c r="AK23" i="7"/>
  <c r="AI23" i="7"/>
  <c r="AE23" i="7"/>
  <c r="AC23" i="7"/>
  <c r="Y23" i="7"/>
  <c r="W23" i="7"/>
  <c r="S23" i="7"/>
  <c r="Q23" i="7"/>
  <c r="M23" i="7"/>
  <c r="K23" i="7"/>
  <c r="G23" i="7"/>
  <c r="E23" i="7"/>
  <c r="BE22" i="7"/>
  <c r="BD22" i="7"/>
  <c r="BC22" i="7"/>
  <c r="BB22" i="7"/>
  <c r="BA22" i="7"/>
  <c r="AZ22" i="7"/>
  <c r="AW22" i="7"/>
  <c r="AU22" i="7"/>
  <c r="AQ22" i="7"/>
  <c r="AO22" i="7"/>
  <c r="AK22" i="7"/>
  <c r="AI22" i="7"/>
  <c r="AE22" i="7"/>
  <c r="AC22" i="7"/>
  <c r="Y22" i="7"/>
  <c r="W22" i="7"/>
  <c r="S22" i="7"/>
  <c r="Q22" i="7"/>
  <c r="M22" i="7"/>
  <c r="K22" i="7"/>
  <c r="G22" i="7"/>
  <c r="E22" i="7"/>
  <c r="BE21" i="7"/>
  <c r="BD21" i="7"/>
  <c r="BC21" i="7"/>
  <c r="BB21" i="7"/>
  <c r="BA21" i="7"/>
  <c r="AZ21" i="7"/>
  <c r="AW21" i="7"/>
  <c r="AU21" i="7"/>
  <c r="AQ21" i="7"/>
  <c r="AO21" i="7"/>
  <c r="AK21" i="7"/>
  <c r="AI21" i="7"/>
  <c r="AE21" i="7"/>
  <c r="AC21" i="7"/>
  <c r="Y21" i="7"/>
  <c r="W21" i="7"/>
  <c r="S21" i="7"/>
  <c r="Q21" i="7"/>
  <c r="M21" i="7"/>
  <c r="K21" i="7"/>
  <c r="G21" i="7"/>
  <c r="E21" i="7"/>
  <c r="BE20" i="7"/>
  <c r="BD20" i="7"/>
  <c r="BC20" i="7"/>
  <c r="BB20" i="7"/>
  <c r="BA20" i="7"/>
  <c r="AZ20" i="7"/>
  <c r="AW20" i="7"/>
  <c r="AU20" i="7"/>
  <c r="AQ20" i="7"/>
  <c r="AO20" i="7"/>
  <c r="AK20" i="7"/>
  <c r="AI20" i="7"/>
  <c r="AE20" i="7"/>
  <c r="AC20" i="7"/>
  <c r="Y20" i="7"/>
  <c r="W20" i="7"/>
  <c r="S20" i="7"/>
  <c r="Q20" i="7"/>
  <c r="M20" i="7"/>
  <c r="K20" i="7"/>
  <c r="G20" i="7"/>
  <c r="E20" i="7"/>
  <c r="BE19" i="7"/>
  <c r="BD19" i="7"/>
  <c r="BC19" i="7"/>
  <c r="BB19" i="7"/>
  <c r="BA19" i="7"/>
  <c r="AZ19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9" i="7"/>
  <c r="BE18" i="7"/>
  <c r="BD18" i="7"/>
  <c r="BC18" i="7"/>
  <c r="BB18" i="7"/>
  <c r="BA18" i="7"/>
  <c r="AZ18" i="7"/>
  <c r="AW18" i="7"/>
  <c r="AU18" i="7"/>
  <c r="AQ18" i="7"/>
  <c r="AO18" i="7"/>
  <c r="AK18" i="7"/>
  <c r="AI18" i="7"/>
  <c r="AE18" i="7"/>
  <c r="AC18" i="7"/>
  <c r="Y18" i="7"/>
  <c r="W18" i="7"/>
  <c r="S18" i="7"/>
  <c r="Q18" i="7"/>
  <c r="M18" i="7"/>
  <c r="K18" i="7"/>
  <c r="G18" i="7"/>
  <c r="E18" i="7"/>
  <c r="BE17" i="7"/>
  <c r="BD17" i="7"/>
  <c r="BC17" i="7"/>
  <c r="BB17" i="7"/>
  <c r="BA17" i="7"/>
  <c r="AZ17" i="7"/>
  <c r="AW17" i="7"/>
  <c r="AU17" i="7"/>
  <c r="AQ17" i="7"/>
  <c r="AO17" i="7"/>
  <c r="AK17" i="7"/>
  <c r="AI17" i="7"/>
  <c r="AE17" i="7"/>
  <c r="AC17" i="7"/>
  <c r="Y17" i="7"/>
  <c r="W17" i="7"/>
  <c r="S17" i="7"/>
  <c r="Q17" i="7"/>
  <c r="M17" i="7"/>
  <c r="G17" i="7"/>
  <c r="E17" i="7"/>
  <c r="BE16" i="7"/>
  <c r="BD16" i="7"/>
  <c r="BC16" i="7"/>
  <c r="BB16" i="7"/>
  <c r="BA16" i="7"/>
  <c r="AZ16" i="7"/>
  <c r="AW16" i="7"/>
  <c r="AU16" i="7"/>
  <c r="AQ16" i="7"/>
  <c r="AO16" i="7"/>
  <c r="AK16" i="7"/>
  <c r="AI16" i="7"/>
  <c r="AE16" i="7"/>
  <c r="AC16" i="7"/>
  <c r="Y16" i="7"/>
  <c r="W16" i="7"/>
  <c r="S16" i="7"/>
  <c r="Q16" i="7"/>
  <c r="M16" i="7"/>
  <c r="K16" i="7"/>
  <c r="G16" i="7"/>
  <c r="E16" i="7"/>
  <c r="BE15" i="7"/>
  <c r="BD15" i="7"/>
  <c r="BC15" i="7"/>
  <c r="BB15" i="7"/>
  <c r="BA15" i="7"/>
  <c r="AZ15" i="7"/>
  <c r="AW15" i="7"/>
  <c r="AU15" i="7"/>
  <c r="AQ15" i="7"/>
  <c r="AO15" i="7"/>
  <c r="AK15" i="7"/>
  <c r="AI15" i="7"/>
  <c r="AE15" i="7"/>
  <c r="AC15" i="7"/>
  <c r="Y15" i="7"/>
  <c r="W15" i="7"/>
  <c r="S15" i="7"/>
  <c r="Q15" i="7"/>
  <c r="M15" i="7"/>
  <c r="K15" i="7"/>
  <c r="G15" i="7"/>
  <c r="E15" i="7"/>
  <c r="BC13" i="7" l="1"/>
  <c r="BC14" i="7"/>
  <c r="BC12" i="7"/>
  <c r="BC11" i="7"/>
  <c r="G11" i="7"/>
  <c r="BE13" i="7"/>
  <c r="BD13" i="7"/>
  <c r="BB13" i="7"/>
  <c r="BA13" i="7"/>
  <c r="AZ13" i="7"/>
  <c r="AW13" i="7"/>
  <c r="AU13" i="7"/>
  <c r="AQ13" i="7"/>
  <c r="AO13" i="7"/>
  <c r="AK13" i="7"/>
  <c r="AI13" i="7"/>
  <c r="AE13" i="7"/>
  <c r="AC13" i="7"/>
  <c r="Y13" i="7"/>
  <c r="W13" i="7"/>
  <c r="S13" i="7"/>
  <c r="Q13" i="7"/>
  <c r="M13" i="7"/>
  <c r="K13" i="7"/>
  <c r="E13" i="7"/>
  <c r="BE12" i="7"/>
  <c r="BD12" i="7"/>
  <c r="BB12" i="7"/>
  <c r="BA12" i="7"/>
  <c r="AZ12" i="7"/>
  <c r="AW12" i="7"/>
  <c r="AU12" i="7"/>
  <c r="AQ12" i="7"/>
  <c r="AO12" i="7"/>
  <c r="AK12" i="7"/>
  <c r="AI12" i="7"/>
  <c r="AE12" i="7"/>
  <c r="AC12" i="7"/>
  <c r="Y12" i="7"/>
  <c r="W12" i="7"/>
  <c r="S12" i="7"/>
  <c r="Q12" i="7"/>
  <c r="M12" i="7"/>
  <c r="K12" i="7"/>
  <c r="E12" i="7"/>
  <c r="BE14" i="7"/>
  <c r="BD14" i="7"/>
  <c r="BB14" i="7"/>
  <c r="BA14" i="7"/>
  <c r="AZ14" i="7"/>
  <c r="AW14" i="7"/>
  <c r="AU14" i="7"/>
  <c r="AQ14" i="7"/>
  <c r="AO14" i="7"/>
  <c r="AK14" i="7"/>
  <c r="AI14" i="7"/>
  <c r="AE14" i="7"/>
  <c r="AC14" i="7"/>
  <c r="Y14" i="7"/>
  <c r="W14" i="7"/>
  <c r="S14" i="7"/>
  <c r="Q14" i="7"/>
  <c r="M14" i="7"/>
  <c r="K14" i="7"/>
  <c r="E14" i="7"/>
  <c r="E10" i="7"/>
  <c r="Y14" i="19" l="1"/>
  <c r="W14" i="19"/>
  <c r="Y13" i="19"/>
  <c r="W13" i="19"/>
  <c r="S13" i="19"/>
  <c r="Q13" i="19"/>
  <c r="M13" i="19"/>
  <c r="K13" i="19"/>
  <c r="G13" i="19"/>
  <c r="E13" i="19"/>
  <c r="Y12" i="19"/>
  <c r="W12" i="19"/>
  <c r="S12" i="19"/>
  <c r="Q12" i="19"/>
  <c r="M12" i="19"/>
  <c r="K12" i="19"/>
  <c r="G12" i="19"/>
  <c r="E12" i="19"/>
  <c r="Y15" i="13"/>
  <c r="W15" i="13"/>
  <c r="Y14" i="13"/>
  <c r="W14" i="13"/>
  <c r="S14" i="13"/>
  <c r="Q14" i="13"/>
  <c r="M14" i="13"/>
  <c r="K14" i="13"/>
  <c r="G14" i="13"/>
  <c r="E14" i="13"/>
  <c r="Y13" i="13"/>
  <c r="W13" i="13"/>
  <c r="S13" i="13"/>
  <c r="Q13" i="13"/>
  <c r="M13" i="13"/>
  <c r="K13" i="13"/>
  <c r="G13" i="13"/>
  <c r="E13" i="13"/>
  <c r="Y15" i="20"/>
  <c r="W15" i="20"/>
  <c r="Y14" i="20"/>
  <c r="W14" i="20"/>
  <c r="S14" i="20"/>
  <c r="Q14" i="20"/>
  <c r="M14" i="20"/>
  <c r="K14" i="20"/>
  <c r="G14" i="20"/>
  <c r="E14" i="20"/>
  <c r="Y13" i="20"/>
  <c r="W13" i="20"/>
  <c r="S13" i="20"/>
  <c r="Q13" i="20"/>
  <c r="M13" i="20"/>
  <c r="K13" i="20"/>
  <c r="G13" i="20"/>
  <c r="E13" i="20"/>
  <c r="BB53" i="7"/>
  <c r="BC53" i="7"/>
  <c r="BE53" i="7"/>
  <c r="AC15" i="24" l="1"/>
  <c r="AC16" i="24"/>
  <c r="AY10" i="25" l="1"/>
  <c r="AS10" i="25"/>
  <c r="AM10" i="25"/>
  <c r="AG10" i="25"/>
  <c r="AA10" i="25"/>
  <c r="U10" i="25"/>
  <c r="O10" i="25"/>
  <c r="I10" i="25"/>
  <c r="BE19" i="25"/>
  <c r="BD19" i="25"/>
  <c r="BC19" i="25"/>
  <c r="BB19" i="25"/>
  <c r="BA19" i="25"/>
  <c r="AZ19" i="25"/>
  <c r="AE19" i="25"/>
  <c r="AC19" i="25"/>
  <c r="BE18" i="25"/>
  <c r="BD18" i="25"/>
  <c r="BC18" i="25"/>
  <c r="BB18" i="25"/>
  <c r="BA18" i="25"/>
  <c r="AZ18" i="25"/>
  <c r="AE18" i="25"/>
  <c r="AC18" i="25"/>
  <c r="AZ18" i="24"/>
  <c r="BA18" i="24"/>
  <c r="BB18" i="24"/>
  <c r="BC18" i="24"/>
  <c r="BD18" i="24"/>
  <c r="BE18" i="24"/>
  <c r="AZ19" i="24"/>
  <c r="BA19" i="24"/>
  <c r="BB19" i="24"/>
  <c r="BC19" i="24"/>
  <c r="BD19" i="24"/>
  <c r="BE19" i="24"/>
  <c r="AE19" i="24"/>
  <c r="AC19" i="24"/>
  <c r="AE18" i="24"/>
  <c r="AC18" i="24"/>
  <c r="AM10" i="24"/>
  <c r="AS10" i="24"/>
  <c r="AY10" i="24"/>
  <c r="AG10" i="24"/>
  <c r="AA10" i="24"/>
  <c r="U10" i="24"/>
  <c r="O10" i="24"/>
  <c r="I10" i="24"/>
  <c r="BE13" i="19" l="1"/>
  <c r="BD13" i="19"/>
  <c r="BC13" i="19"/>
  <c r="BB13" i="19"/>
  <c r="BA13" i="19"/>
  <c r="AZ13" i="19"/>
  <c r="AW13" i="19"/>
  <c r="AU13" i="19"/>
  <c r="AQ13" i="19"/>
  <c r="AO13" i="19"/>
  <c r="AK13" i="19"/>
  <c r="AI13" i="19"/>
  <c r="AE13" i="19"/>
  <c r="AC13" i="19"/>
  <c r="BE12" i="19"/>
  <c r="BD12" i="19"/>
  <c r="BC12" i="19"/>
  <c r="BB12" i="19"/>
  <c r="BA12" i="19"/>
  <c r="AZ12" i="19"/>
  <c r="AW12" i="19"/>
  <c r="AU12" i="19"/>
  <c r="AQ12" i="19"/>
  <c r="AO12" i="19"/>
  <c r="AK12" i="19"/>
  <c r="AI12" i="19"/>
  <c r="AE12" i="19"/>
  <c r="AC12" i="19"/>
  <c r="BE14" i="13"/>
  <c r="BD14" i="13"/>
  <c r="BC14" i="13"/>
  <c r="BB14" i="13"/>
  <c r="BA14" i="13"/>
  <c r="AZ14" i="13"/>
  <c r="AW14" i="13"/>
  <c r="AU14" i="13"/>
  <c r="AQ14" i="13"/>
  <c r="AO14" i="13"/>
  <c r="AK14" i="13"/>
  <c r="AI14" i="13"/>
  <c r="AE14" i="13"/>
  <c r="AC14" i="13"/>
  <c r="BE13" i="13"/>
  <c r="BD13" i="13"/>
  <c r="BC13" i="13"/>
  <c r="BB13" i="13"/>
  <c r="BA13" i="13"/>
  <c r="AZ13" i="13"/>
  <c r="AW13" i="13"/>
  <c r="AU13" i="13"/>
  <c r="AQ13" i="13"/>
  <c r="AO13" i="13"/>
  <c r="AK13" i="13"/>
  <c r="AI13" i="13"/>
  <c r="AE13" i="13"/>
  <c r="AC13" i="13"/>
  <c r="BE14" i="20"/>
  <c r="BD14" i="20"/>
  <c r="BC14" i="20"/>
  <c r="BB14" i="20"/>
  <c r="BA14" i="20"/>
  <c r="AZ14" i="20"/>
  <c r="AW14" i="20"/>
  <c r="AU14" i="20"/>
  <c r="AQ14" i="20"/>
  <c r="AO14" i="20"/>
  <c r="AK14" i="20"/>
  <c r="AI14" i="20"/>
  <c r="AE14" i="20"/>
  <c r="AC14" i="20"/>
  <c r="BE13" i="20"/>
  <c r="BD13" i="20"/>
  <c r="BC13" i="20"/>
  <c r="BB13" i="20"/>
  <c r="BA13" i="20"/>
  <c r="AZ13" i="20"/>
  <c r="AW13" i="20"/>
  <c r="AU13" i="20"/>
  <c r="AQ13" i="20"/>
  <c r="AO13" i="20"/>
  <c r="AK13" i="20"/>
  <c r="AI13" i="20"/>
  <c r="AE13" i="20"/>
  <c r="AC13" i="20"/>
  <c r="BE14" i="12"/>
  <c r="BD14" i="12"/>
  <c r="BC14" i="12"/>
  <c r="BB14" i="12"/>
  <c r="BA14" i="12"/>
  <c r="AZ14" i="12"/>
  <c r="AW14" i="12"/>
  <c r="AU14" i="12"/>
  <c r="AQ14" i="12"/>
  <c r="AO14" i="12"/>
  <c r="AK14" i="12"/>
  <c r="AI14" i="12"/>
  <c r="AE14" i="12"/>
  <c r="AC14" i="12"/>
  <c r="Y14" i="12"/>
  <c r="W14" i="12"/>
  <c r="S14" i="12"/>
  <c r="Q14" i="12"/>
  <c r="M14" i="12"/>
  <c r="K14" i="12"/>
  <c r="G14" i="12"/>
  <c r="E14" i="12"/>
  <c r="BE13" i="12"/>
  <c r="BD13" i="12"/>
  <c r="BC13" i="12"/>
  <c r="BB13" i="12"/>
  <c r="BA13" i="12"/>
  <c r="AZ13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M13" i="12"/>
  <c r="K13" i="12"/>
  <c r="G13" i="12"/>
  <c r="E13" i="12"/>
  <c r="AW93" i="7" l="1"/>
  <c r="AU93" i="7"/>
  <c r="AU92" i="7"/>
  <c r="AW92" i="7"/>
  <c r="AW96" i="7" l="1"/>
  <c r="AU96" i="7"/>
  <c r="AQ96" i="7"/>
  <c r="AO96" i="7"/>
  <c r="AK96" i="7"/>
  <c r="AI96" i="7"/>
  <c r="AE96" i="7"/>
  <c r="AC96" i="7"/>
  <c r="Y96" i="7"/>
  <c r="W96" i="7"/>
  <c r="S96" i="7"/>
  <c r="Q96" i="7"/>
  <c r="M96" i="7"/>
  <c r="K96" i="7"/>
  <c r="G96" i="7"/>
  <c r="E96" i="7"/>
  <c r="AW95" i="7"/>
  <c r="AU95" i="7"/>
  <c r="AQ95" i="7"/>
  <c r="AO95" i="7"/>
  <c r="AK95" i="7"/>
  <c r="AI95" i="7"/>
  <c r="AE95" i="7"/>
  <c r="AC95" i="7"/>
  <c r="Y95" i="7"/>
  <c r="W95" i="7"/>
  <c r="S95" i="7"/>
  <c r="Q95" i="7"/>
  <c r="M95" i="7"/>
  <c r="K95" i="7"/>
  <c r="G95" i="7"/>
  <c r="E95" i="7"/>
  <c r="AW94" i="7"/>
  <c r="AU94" i="7"/>
  <c r="AQ94" i="7"/>
  <c r="AO94" i="7"/>
  <c r="AK94" i="7"/>
  <c r="AI94" i="7"/>
  <c r="AE94" i="7"/>
  <c r="AC94" i="7"/>
  <c r="Y94" i="7"/>
  <c r="W94" i="7"/>
  <c r="S94" i="7"/>
  <c r="Q94" i="7"/>
  <c r="M94" i="7"/>
  <c r="K94" i="7"/>
  <c r="G94" i="7"/>
  <c r="E94" i="7"/>
  <c r="AQ93" i="7"/>
  <c r="AO93" i="7"/>
  <c r="AK93" i="7"/>
  <c r="AI93" i="7"/>
  <c r="AE93" i="7"/>
  <c r="AC93" i="7"/>
  <c r="Y93" i="7"/>
  <c r="W93" i="7"/>
  <c r="S93" i="7"/>
  <c r="Q93" i="7"/>
  <c r="M93" i="7"/>
  <c r="K93" i="7"/>
  <c r="G93" i="7"/>
  <c r="E93" i="7"/>
  <c r="AQ92" i="7"/>
  <c r="AO92" i="7"/>
  <c r="AK92" i="7"/>
  <c r="AI92" i="7"/>
  <c r="AE92" i="7"/>
  <c r="AC92" i="7"/>
  <c r="Y92" i="7"/>
  <c r="W92" i="7"/>
  <c r="S92" i="7"/>
  <c r="Q92" i="7"/>
  <c r="M92" i="7"/>
  <c r="K92" i="7"/>
  <c r="G92" i="7"/>
  <c r="E92" i="7"/>
  <c r="AZ12" i="13" l="1"/>
  <c r="AZ16" i="13"/>
  <c r="AZ17" i="13"/>
  <c r="AZ18" i="13"/>
  <c r="AK63" i="7"/>
  <c r="AI63" i="7"/>
  <c r="Y63" i="7"/>
  <c r="W63" i="7"/>
  <c r="Y62" i="7"/>
  <c r="W62" i="7"/>
  <c r="BB12" i="12"/>
  <c r="AZ12" i="12"/>
  <c r="BD12" i="12"/>
  <c r="AK114" i="7"/>
  <c r="AI114" i="7"/>
  <c r="AE113" i="7"/>
  <c r="AC113" i="7"/>
  <c r="AK112" i="7"/>
  <c r="AI112" i="7"/>
  <c r="AK108" i="7"/>
  <c r="AI108" i="7"/>
  <c r="AK107" i="7"/>
  <c r="AI107" i="7"/>
  <c r="AK99" i="7"/>
  <c r="AI99" i="7"/>
  <c r="W99" i="7"/>
  <c r="Y99" i="7"/>
  <c r="AC99" i="7"/>
  <c r="AE99" i="7"/>
  <c r="AO99" i="7"/>
  <c r="AQ99" i="7"/>
  <c r="AU99" i="7"/>
  <c r="AW99" i="7"/>
  <c r="W100" i="7"/>
  <c r="Y100" i="7"/>
  <c r="AC100" i="7"/>
  <c r="AE100" i="7"/>
  <c r="AI100" i="7"/>
  <c r="AK100" i="7"/>
  <c r="AO100" i="7"/>
  <c r="AQ100" i="7"/>
  <c r="AU100" i="7"/>
  <c r="AW100" i="7"/>
  <c r="W101" i="7"/>
  <c r="Y101" i="7"/>
  <c r="AC101" i="7"/>
  <c r="AE101" i="7"/>
  <c r="AI101" i="7"/>
  <c r="AK101" i="7"/>
  <c r="AO101" i="7"/>
  <c r="AQ101" i="7"/>
  <c r="AU101" i="7"/>
  <c r="AW101" i="7"/>
  <c r="W102" i="7"/>
  <c r="Y102" i="7"/>
  <c r="AC102" i="7"/>
  <c r="AE102" i="7"/>
  <c r="AI102" i="7"/>
  <c r="AK102" i="7"/>
  <c r="AO102" i="7"/>
  <c r="AQ102" i="7"/>
  <c r="AU102" i="7"/>
  <c r="AW102" i="7"/>
  <c r="W103" i="7"/>
  <c r="Y103" i="7"/>
  <c r="AC103" i="7"/>
  <c r="AE103" i="7"/>
  <c r="AI103" i="7"/>
  <c r="AK103" i="7"/>
  <c r="AO103" i="7"/>
  <c r="AQ103" i="7"/>
  <c r="AU103" i="7"/>
  <c r="AW103" i="7"/>
  <c r="W104" i="7"/>
  <c r="Y104" i="7"/>
  <c r="AC104" i="7"/>
  <c r="AE104" i="7"/>
  <c r="AI104" i="7"/>
  <c r="AK104" i="7"/>
  <c r="AO104" i="7"/>
  <c r="AQ104" i="7"/>
  <c r="AU104" i="7"/>
  <c r="AW104" i="7"/>
  <c r="W105" i="7"/>
  <c r="Y105" i="7"/>
  <c r="AC105" i="7"/>
  <c r="AE105" i="7"/>
  <c r="AI105" i="7"/>
  <c r="AK105" i="7"/>
  <c r="AO105" i="7"/>
  <c r="AQ105" i="7"/>
  <c r="AU105" i="7"/>
  <c r="AW105" i="7"/>
  <c r="W106" i="7"/>
  <c r="Y106" i="7"/>
  <c r="AC106" i="7"/>
  <c r="AE106" i="7"/>
  <c r="AI106" i="7"/>
  <c r="AK106" i="7"/>
  <c r="AO106" i="7"/>
  <c r="AQ106" i="7"/>
  <c r="AU106" i="7"/>
  <c r="AW106" i="7"/>
  <c r="W107" i="7"/>
  <c r="Y107" i="7"/>
  <c r="AC107" i="7"/>
  <c r="AE107" i="7"/>
  <c r="AO107" i="7"/>
  <c r="AQ107" i="7"/>
  <c r="AU107" i="7"/>
  <c r="AW107" i="7"/>
  <c r="W108" i="7"/>
  <c r="Y108" i="7"/>
  <c r="AC108" i="7"/>
  <c r="AE108" i="7"/>
  <c r="AO108" i="7"/>
  <c r="AQ108" i="7"/>
  <c r="AU108" i="7"/>
  <c r="AW108" i="7"/>
  <c r="W109" i="7"/>
  <c r="Y109" i="7"/>
  <c r="AC109" i="7"/>
  <c r="AE109" i="7"/>
  <c r="AI109" i="7"/>
  <c r="AK109" i="7"/>
  <c r="AO109" i="7"/>
  <c r="AQ109" i="7"/>
  <c r="AU109" i="7"/>
  <c r="AW109" i="7"/>
  <c r="W110" i="7"/>
  <c r="Y110" i="7"/>
  <c r="AC110" i="7"/>
  <c r="AE110" i="7"/>
  <c r="AI110" i="7"/>
  <c r="AK110" i="7"/>
  <c r="AO110" i="7"/>
  <c r="AQ110" i="7"/>
  <c r="AU110" i="7"/>
  <c r="AW110" i="7"/>
  <c r="W111" i="7"/>
  <c r="Y111" i="7"/>
  <c r="AC111" i="7"/>
  <c r="AE111" i="7"/>
  <c r="AI111" i="7"/>
  <c r="AK111" i="7"/>
  <c r="AO111" i="7"/>
  <c r="AQ111" i="7"/>
  <c r="AU111" i="7"/>
  <c r="AW111" i="7"/>
  <c r="W112" i="7"/>
  <c r="Y112" i="7"/>
  <c r="AC112" i="7"/>
  <c r="AE112" i="7"/>
  <c r="AO112" i="7"/>
  <c r="AQ112" i="7"/>
  <c r="AU112" i="7"/>
  <c r="AW112" i="7"/>
  <c r="W113" i="7"/>
  <c r="Y113" i="7"/>
  <c r="AI113" i="7"/>
  <c r="AK113" i="7"/>
  <c r="AO113" i="7"/>
  <c r="AQ113" i="7"/>
  <c r="AU113" i="7"/>
  <c r="AW113" i="7"/>
  <c r="W114" i="7"/>
  <c r="Y114" i="7"/>
  <c r="AC114" i="7"/>
  <c r="AE114" i="7"/>
  <c r="AO114" i="7"/>
  <c r="AQ114" i="7"/>
  <c r="AU114" i="7"/>
  <c r="AW114" i="7"/>
  <c r="E98" i="7"/>
  <c r="G98" i="7"/>
  <c r="K98" i="7"/>
  <c r="M98" i="7"/>
  <c r="Q98" i="7"/>
  <c r="S98" i="7"/>
  <c r="W98" i="7"/>
  <c r="Y98" i="7"/>
  <c r="AC98" i="7"/>
  <c r="AE98" i="7"/>
  <c r="AI98" i="7"/>
  <c r="AK98" i="7"/>
  <c r="AO98" i="7"/>
  <c r="AQ98" i="7"/>
  <c r="AU98" i="7"/>
  <c r="AW98" i="7"/>
  <c r="E99" i="7"/>
  <c r="G99" i="7"/>
  <c r="K99" i="7"/>
  <c r="M99" i="7"/>
  <c r="Q99" i="7"/>
  <c r="S99" i="7"/>
  <c r="E100" i="7"/>
  <c r="G100" i="7"/>
  <c r="K100" i="7"/>
  <c r="M100" i="7"/>
  <c r="Q100" i="7"/>
  <c r="S100" i="7"/>
  <c r="E101" i="7"/>
  <c r="G101" i="7"/>
  <c r="K101" i="7"/>
  <c r="M101" i="7"/>
  <c r="Q101" i="7"/>
  <c r="S101" i="7"/>
  <c r="E102" i="7"/>
  <c r="G102" i="7"/>
  <c r="K102" i="7"/>
  <c r="M102" i="7"/>
  <c r="Q102" i="7"/>
  <c r="S102" i="7"/>
  <c r="E103" i="7"/>
  <c r="G103" i="7"/>
  <c r="K103" i="7"/>
  <c r="M103" i="7"/>
  <c r="Q103" i="7"/>
  <c r="S103" i="7"/>
  <c r="E104" i="7"/>
  <c r="G104" i="7"/>
  <c r="K104" i="7"/>
  <c r="M104" i="7"/>
  <c r="Q104" i="7"/>
  <c r="S104" i="7"/>
  <c r="E105" i="7"/>
  <c r="G105" i="7"/>
  <c r="K105" i="7"/>
  <c r="M105" i="7"/>
  <c r="Q105" i="7"/>
  <c r="S105" i="7"/>
  <c r="E106" i="7"/>
  <c r="G106" i="7"/>
  <c r="K106" i="7"/>
  <c r="M106" i="7"/>
  <c r="Q106" i="7"/>
  <c r="S106" i="7"/>
  <c r="E107" i="7"/>
  <c r="G107" i="7"/>
  <c r="K107" i="7"/>
  <c r="M107" i="7"/>
  <c r="Q107" i="7"/>
  <c r="S107" i="7"/>
  <c r="E108" i="7"/>
  <c r="G108" i="7"/>
  <c r="K108" i="7"/>
  <c r="M108" i="7"/>
  <c r="Q108" i="7"/>
  <c r="S108" i="7"/>
  <c r="E109" i="7"/>
  <c r="G109" i="7"/>
  <c r="K109" i="7"/>
  <c r="M109" i="7"/>
  <c r="Q109" i="7"/>
  <c r="S109" i="7"/>
  <c r="E110" i="7"/>
  <c r="G110" i="7"/>
  <c r="K110" i="7"/>
  <c r="M110" i="7"/>
  <c r="Q110" i="7"/>
  <c r="S110" i="7"/>
  <c r="E111" i="7"/>
  <c r="G111" i="7"/>
  <c r="K111" i="7"/>
  <c r="M111" i="7"/>
  <c r="Q111" i="7"/>
  <c r="S111" i="7"/>
  <c r="E112" i="7"/>
  <c r="G112" i="7"/>
  <c r="K112" i="7"/>
  <c r="M112" i="7"/>
  <c r="Q112" i="7"/>
  <c r="S112" i="7"/>
  <c r="E113" i="7"/>
  <c r="G113" i="7"/>
  <c r="K113" i="7"/>
  <c r="M113" i="7"/>
  <c r="Q113" i="7"/>
  <c r="S113" i="7"/>
  <c r="E114" i="7"/>
  <c r="G114" i="7"/>
  <c r="K114" i="7"/>
  <c r="M114" i="7"/>
  <c r="Q114" i="7"/>
  <c r="S114" i="7"/>
  <c r="G97" i="7"/>
  <c r="E97" i="7"/>
  <c r="M97" i="7"/>
  <c r="K97" i="7"/>
  <c r="S97" i="7"/>
  <c r="Q97" i="7"/>
  <c r="Y97" i="7"/>
  <c r="W97" i="7"/>
  <c r="AW97" i="7"/>
  <c r="AU97" i="7"/>
  <c r="AQ97" i="7"/>
  <c r="AO97" i="7"/>
  <c r="AK97" i="7"/>
  <c r="AI97" i="7"/>
  <c r="AE97" i="7"/>
  <c r="AC97" i="7"/>
  <c r="E91" i="7"/>
  <c r="G91" i="7"/>
  <c r="K91" i="7"/>
  <c r="M91" i="7"/>
  <c r="Q91" i="7"/>
  <c r="S91" i="7"/>
  <c r="W91" i="7"/>
  <c r="Y91" i="7"/>
  <c r="AC91" i="7"/>
  <c r="AE91" i="7"/>
  <c r="AI91" i="7"/>
  <c r="AK91" i="7"/>
  <c r="AO91" i="7"/>
  <c r="AQ91" i="7"/>
  <c r="AU91" i="7"/>
  <c r="AW91" i="7"/>
  <c r="O119" i="7"/>
  <c r="K62" i="7"/>
  <c r="M62" i="7"/>
  <c r="AW64" i="7"/>
  <c r="AU64" i="7"/>
  <c r="AQ64" i="7"/>
  <c r="AO64" i="7"/>
  <c r="AK64" i="7"/>
  <c r="AI64" i="7"/>
  <c r="AE64" i="7"/>
  <c r="AC64" i="7"/>
  <c r="Y64" i="7"/>
  <c r="W64" i="7"/>
  <c r="S64" i="7"/>
  <c r="Q64" i="7"/>
  <c r="M64" i="7"/>
  <c r="K64" i="7"/>
  <c r="G64" i="7"/>
  <c r="E64" i="7"/>
  <c r="M63" i="7"/>
  <c r="K63" i="7"/>
  <c r="G61" i="7"/>
  <c r="E61" i="7"/>
  <c r="AY68" i="25"/>
  <c r="AS68" i="25"/>
  <c r="AM68" i="25"/>
  <c r="AG68" i="25"/>
  <c r="AA68" i="25"/>
  <c r="U68" i="25"/>
  <c r="O68" i="25"/>
  <c r="I68" i="25"/>
  <c r="AY67" i="25"/>
  <c r="AS67" i="25"/>
  <c r="AM67" i="25"/>
  <c r="AG67" i="25"/>
  <c r="AA67" i="25"/>
  <c r="U67" i="25"/>
  <c r="O67" i="25"/>
  <c r="I67" i="25"/>
  <c r="AY66" i="25"/>
  <c r="AS66" i="25"/>
  <c r="AM66" i="25"/>
  <c r="AG66" i="25"/>
  <c r="AA66" i="25"/>
  <c r="U66" i="25"/>
  <c r="O66" i="25"/>
  <c r="I66" i="25"/>
  <c r="AY65" i="25"/>
  <c r="AS65" i="25"/>
  <c r="AM65" i="25"/>
  <c r="AG65" i="25"/>
  <c r="AA65" i="25"/>
  <c r="U65" i="25"/>
  <c r="O65" i="25"/>
  <c r="I65" i="25"/>
  <c r="AY64" i="25"/>
  <c r="AS64" i="25"/>
  <c r="AM64" i="25"/>
  <c r="AG64" i="25"/>
  <c r="AA64" i="25"/>
  <c r="U64" i="25"/>
  <c r="O64" i="25"/>
  <c r="I64" i="25"/>
  <c r="AY63" i="25"/>
  <c r="AS63" i="25"/>
  <c r="AM63" i="25"/>
  <c r="AG63" i="25"/>
  <c r="AA63" i="25"/>
  <c r="U63" i="25"/>
  <c r="O63" i="25"/>
  <c r="I63" i="25"/>
  <c r="AY62" i="25"/>
  <c r="AS62" i="25"/>
  <c r="AM62" i="25"/>
  <c r="AG62" i="25"/>
  <c r="AA62" i="25"/>
  <c r="U62" i="25"/>
  <c r="O62" i="25"/>
  <c r="I62" i="25"/>
  <c r="AY61" i="25"/>
  <c r="AS61" i="25"/>
  <c r="AM61" i="25"/>
  <c r="AG61" i="25"/>
  <c r="AA61" i="25"/>
  <c r="U61" i="25"/>
  <c r="O61" i="25"/>
  <c r="I61" i="25"/>
  <c r="AY60" i="25"/>
  <c r="AS60" i="25"/>
  <c r="AM60" i="25"/>
  <c r="AG60" i="25"/>
  <c r="AA60" i="25"/>
  <c r="U60" i="25"/>
  <c r="O60" i="25"/>
  <c r="I60" i="25"/>
  <c r="AY59" i="25"/>
  <c r="AS59" i="25"/>
  <c r="AM59" i="25"/>
  <c r="AG59" i="25"/>
  <c r="AA59" i="25"/>
  <c r="U59" i="25"/>
  <c r="O59" i="25"/>
  <c r="I59" i="25"/>
  <c r="AY58" i="25"/>
  <c r="AS58" i="25"/>
  <c r="AM58" i="25"/>
  <c r="AG58" i="25"/>
  <c r="AA58" i="25"/>
  <c r="U58" i="25"/>
  <c r="O58" i="25"/>
  <c r="I58" i="25"/>
  <c r="AY57" i="25"/>
  <c r="AS57" i="25"/>
  <c r="AM57" i="25"/>
  <c r="AG57" i="25"/>
  <c r="AA57" i="25"/>
  <c r="U57" i="25"/>
  <c r="O57" i="25"/>
  <c r="I57" i="25"/>
  <c r="AV49" i="25"/>
  <c r="AW49" i="25" s="1"/>
  <c r="AT49" i="25"/>
  <c r="AU49" i="25" s="1"/>
  <c r="AP49" i="25"/>
  <c r="AQ49" i="25" s="1"/>
  <c r="AN49" i="25"/>
  <c r="AO49" i="25" s="1"/>
  <c r="AJ49" i="25"/>
  <c r="AK49" i="25" s="1"/>
  <c r="AH49" i="25"/>
  <c r="AD49" i="25"/>
  <c r="AE49" i="25" s="1"/>
  <c r="AB49" i="25"/>
  <c r="AC49" i="25" s="1"/>
  <c r="X49" i="25"/>
  <c r="Y49" i="25" s="1"/>
  <c r="V49" i="25"/>
  <c r="W49" i="25" s="1"/>
  <c r="R49" i="25"/>
  <c r="S49" i="25" s="1"/>
  <c r="P49" i="25"/>
  <c r="Q49" i="25" s="1"/>
  <c r="L49" i="25"/>
  <c r="M49" i="25" s="1"/>
  <c r="J49" i="25"/>
  <c r="K49" i="25" s="1"/>
  <c r="F49" i="25"/>
  <c r="G49" i="25" s="1"/>
  <c r="D49" i="25"/>
  <c r="E49" i="25" s="1"/>
  <c r="BE48" i="25"/>
  <c r="BC48" i="25"/>
  <c r="BB48" i="25"/>
  <c r="BA48" i="25"/>
  <c r="AZ48" i="25"/>
  <c r="AW48" i="25"/>
  <c r="AU48" i="25"/>
  <c r="AQ48" i="25"/>
  <c r="AO48" i="25"/>
  <c r="AK48" i="25"/>
  <c r="AI48" i="25"/>
  <c r="AE48" i="25"/>
  <c r="AC48" i="25"/>
  <c r="Y48" i="25"/>
  <c r="W48" i="25"/>
  <c r="S48" i="25"/>
  <c r="Q48" i="25"/>
  <c r="M48" i="25"/>
  <c r="K48" i="25"/>
  <c r="G48" i="25"/>
  <c r="E48" i="25"/>
  <c r="BE47" i="25"/>
  <c r="BC47" i="25"/>
  <c r="BB47" i="25"/>
  <c r="BA47" i="25"/>
  <c r="AZ47" i="25"/>
  <c r="AW47" i="25"/>
  <c r="BE46" i="25"/>
  <c r="BC46" i="25"/>
  <c r="BB46" i="25"/>
  <c r="BA46" i="25"/>
  <c r="AZ46" i="25"/>
  <c r="AW46" i="25"/>
  <c r="AU46" i="25"/>
  <c r="AQ46" i="25"/>
  <c r="AO46" i="25"/>
  <c r="AK46" i="25"/>
  <c r="AI46" i="25"/>
  <c r="AE46" i="25"/>
  <c r="AC46" i="25"/>
  <c r="Y46" i="25"/>
  <c r="W46" i="25"/>
  <c r="S46" i="25"/>
  <c r="Q46" i="25"/>
  <c r="M46" i="25"/>
  <c r="K46" i="25"/>
  <c r="G46" i="25"/>
  <c r="E46" i="25"/>
  <c r="BE45" i="25"/>
  <c r="BC45" i="25"/>
  <c r="BB45" i="25"/>
  <c r="BA45" i="25"/>
  <c r="AZ45" i="25"/>
  <c r="AW45" i="25"/>
  <c r="AU45" i="25"/>
  <c r="AQ45" i="25"/>
  <c r="AO45" i="25"/>
  <c r="AK45" i="25"/>
  <c r="AI45" i="25"/>
  <c r="AE45" i="25"/>
  <c r="AC45" i="25"/>
  <c r="Y45" i="25"/>
  <c r="W45" i="25"/>
  <c r="S45" i="25"/>
  <c r="Q45" i="25"/>
  <c r="M45" i="25"/>
  <c r="K45" i="25"/>
  <c r="G45" i="25"/>
  <c r="E45" i="25"/>
  <c r="AX42" i="25"/>
  <c r="AV42" i="25"/>
  <c r="AT42" i="25"/>
  <c r="AR42" i="25"/>
  <c r="AP42" i="25"/>
  <c r="AN42" i="25"/>
  <c r="AL42" i="25"/>
  <c r="AJ42" i="25"/>
  <c r="AH42" i="25"/>
  <c r="AF42" i="25"/>
  <c r="AD42" i="25"/>
  <c r="AB42" i="25"/>
  <c r="Z42" i="25"/>
  <c r="X42" i="25"/>
  <c r="V42" i="25"/>
  <c r="T42" i="25"/>
  <c r="R42" i="25"/>
  <c r="P42" i="25"/>
  <c r="N42" i="25"/>
  <c r="L42" i="25"/>
  <c r="J42" i="25"/>
  <c r="H42" i="25"/>
  <c r="F42" i="25"/>
  <c r="D42" i="25"/>
  <c r="BE41" i="25"/>
  <c r="BD41" i="25"/>
  <c r="BC41" i="25"/>
  <c r="BB41" i="25"/>
  <c r="BA41" i="25"/>
  <c r="AZ41" i="25"/>
  <c r="AW41" i="25"/>
  <c r="AU41" i="25"/>
  <c r="AQ41" i="25"/>
  <c r="AO41" i="25"/>
  <c r="AK41" i="25"/>
  <c r="AI41" i="25"/>
  <c r="AE41" i="25"/>
  <c r="AC41" i="25"/>
  <c r="Y41" i="25"/>
  <c r="W41" i="25"/>
  <c r="S41" i="25"/>
  <c r="Q41" i="25"/>
  <c r="M41" i="25"/>
  <c r="K41" i="25"/>
  <c r="G41" i="25"/>
  <c r="E41" i="25"/>
  <c r="BE40" i="25"/>
  <c r="BD40" i="25"/>
  <c r="BC40" i="25"/>
  <c r="BB40" i="25"/>
  <c r="BA40" i="25"/>
  <c r="AZ40" i="25"/>
  <c r="AW40" i="25"/>
  <c r="AU40" i="25"/>
  <c r="AQ40" i="25"/>
  <c r="AO40" i="25"/>
  <c r="AK40" i="25"/>
  <c r="AI40" i="25"/>
  <c r="AE40" i="25"/>
  <c r="AC40" i="25"/>
  <c r="Y40" i="25"/>
  <c r="W40" i="25"/>
  <c r="S40" i="25"/>
  <c r="Q40" i="25"/>
  <c r="M40" i="25"/>
  <c r="K40" i="25"/>
  <c r="G40" i="25"/>
  <c r="E40" i="25"/>
  <c r="BE39" i="25"/>
  <c r="BD39" i="25"/>
  <c r="BC39" i="25"/>
  <c r="BB39" i="25"/>
  <c r="BA39" i="25"/>
  <c r="AZ39" i="25"/>
  <c r="AW39" i="25"/>
  <c r="AU39" i="25"/>
  <c r="AQ39" i="25"/>
  <c r="AO39" i="25"/>
  <c r="AK39" i="25"/>
  <c r="AI39" i="25"/>
  <c r="AE39" i="25"/>
  <c r="AC39" i="25"/>
  <c r="Y39" i="25"/>
  <c r="W39" i="25"/>
  <c r="S39" i="25"/>
  <c r="Q39" i="25"/>
  <c r="M39" i="25"/>
  <c r="K39" i="25"/>
  <c r="G39" i="25"/>
  <c r="E39" i="25"/>
  <c r="BE38" i="25"/>
  <c r="BD38" i="25"/>
  <c r="BC38" i="25"/>
  <c r="BB38" i="25"/>
  <c r="BA38" i="25"/>
  <c r="AZ38" i="25"/>
  <c r="AW38" i="25"/>
  <c r="AU38" i="25"/>
  <c r="AQ38" i="25"/>
  <c r="AO38" i="25"/>
  <c r="AK38" i="25"/>
  <c r="AI38" i="25"/>
  <c r="AE38" i="25"/>
  <c r="AC38" i="25"/>
  <c r="Y38" i="25"/>
  <c r="W38" i="25"/>
  <c r="S38" i="25"/>
  <c r="Q38" i="25"/>
  <c r="M38" i="25"/>
  <c r="K38" i="25"/>
  <c r="G38" i="25"/>
  <c r="E38" i="25"/>
  <c r="BE37" i="25"/>
  <c r="BD37" i="25"/>
  <c r="BC37" i="25"/>
  <c r="BB37" i="25"/>
  <c r="BA37" i="25"/>
  <c r="AZ37" i="25"/>
  <c r="AW37" i="25"/>
  <c r="AU37" i="25"/>
  <c r="AQ37" i="25"/>
  <c r="AO37" i="25"/>
  <c r="AK37" i="25"/>
  <c r="AI37" i="25"/>
  <c r="AE37" i="25"/>
  <c r="AC37" i="25"/>
  <c r="Y37" i="25"/>
  <c r="W37" i="25"/>
  <c r="S37" i="25"/>
  <c r="Q37" i="25"/>
  <c r="M37" i="25"/>
  <c r="K37" i="25"/>
  <c r="G37" i="25"/>
  <c r="E37" i="25"/>
  <c r="BE36" i="25"/>
  <c r="BD36" i="25"/>
  <c r="BC36" i="25"/>
  <c r="BB36" i="25"/>
  <c r="BA36" i="25"/>
  <c r="AZ36" i="25"/>
  <c r="AW36" i="25"/>
  <c r="AU36" i="25"/>
  <c r="AQ36" i="25"/>
  <c r="AO36" i="25"/>
  <c r="AK36" i="25"/>
  <c r="AI36" i="25"/>
  <c r="AE36" i="25"/>
  <c r="AC36" i="25"/>
  <c r="Y36" i="25"/>
  <c r="W36" i="25"/>
  <c r="S36" i="25"/>
  <c r="Q36" i="25"/>
  <c r="M36" i="25"/>
  <c r="K36" i="25"/>
  <c r="G36" i="25"/>
  <c r="E36" i="25"/>
  <c r="BE35" i="25"/>
  <c r="BD35" i="25"/>
  <c r="BC35" i="25"/>
  <c r="BB35" i="25"/>
  <c r="BA35" i="25"/>
  <c r="AZ35" i="25"/>
  <c r="AW35" i="25"/>
  <c r="AU35" i="25"/>
  <c r="AQ35" i="25"/>
  <c r="AO35" i="25"/>
  <c r="AK35" i="25"/>
  <c r="AI35" i="25"/>
  <c r="AE35" i="25"/>
  <c r="AC35" i="25"/>
  <c r="Y35" i="25"/>
  <c r="W35" i="25"/>
  <c r="S35" i="25"/>
  <c r="Q35" i="25"/>
  <c r="M35" i="25"/>
  <c r="K35" i="25"/>
  <c r="G35" i="25"/>
  <c r="E35" i="25"/>
  <c r="BE34" i="25"/>
  <c r="BD34" i="25"/>
  <c r="BC34" i="25"/>
  <c r="BB34" i="25"/>
  <c r="BA34" i="25"/>
  <c r="AZ34" i="25"/>
  <c r="AW34" i="25"/>
  <c r="AU34" i="25"/>
  <c r="AQ34" i="25"/>
  <c r="AO34" i="25"/>
  <c r="AK34" i="25"/>
  <c r="AI34" i="25"/>
  <c r="AE34" i="25"/>
  <c r="AC34" i="25"/>
  <c r="Y34" i="25"/>
  <c r="W34" i="25"/>
  <c r="S34" i="25"/>
  <c r="Q34" i="25"/>
  <c r="M34" i="25"/>
  <c r="K34" i="25"/>
  <c r="G34" i="25"/>
  <c r="E34" i="25"/>
  <c r="BE33" i="25"/>
  <c r="BD33" i="25"/>
  <c r="BC33" i="25"/>
  <c r="BB33" i="25"/>
  <c r="BA33" i="25"/>
  <c r="AZ33" i="25"/>
  <c r="AW33" i="25"/>
  <c r="AU33" i="25"/>
  <c r="AQ33" i="25"/>
  <c r="AO33" i="25"/>
  <c r="AK33" i="25"/>
  <c r="AI33" i="25"/>
  <c r="AE33" i="25"/>
  <c r="AC33" i="25"/>
  <c r="Y33" i="25"/>
  <c r="W33" i="25"/>
  <c r="S33" i="25"/>
  <c r="Q33" i="25"/>
  <c r="M33" i="25"/>
  <c r="K33" i="25"/>
  <c r="G33" i="25"/>
  <c r="E33" i="25"/>
  <c r="BE32" i="25"/>
  <c r="BD32" i="25"/>
  <c r="BC32" i="25"/>
  <c r="BB32" i="25"/>
  <c r="BA32" i="25"/>
  <c r="AZ32" i="25"/>
  <c r="AW32" i="25"/>
  <c r="AU32" i="25"/>
  <c r="AQ32" i="25"/>
  <c r="AO32" i="25"/>
  <c r="AK32" i="25"/>
  <c r="AI32" i="25"/>
  <c r="AE32" i="25"/>
  <c r="AC32" i="25"/>
  <c r="Y32" i="25"/>
  <c r="W32" i="25"/>
  <c r="S32" i="25"/>
  <c r="Q32" i="25"/>
  <c r="M32" i="25"/>
  <c r="K32" i="25"/>
  <c r="G32" i="25"/>
  <c r="E32" i="25"/>
  <c r="BE31" i="25"/>
  <c r="BD31" i="25"/>
  <c r="BC31" i="25"/>
  <c r="BB31" i="25"/>
  <c r="BA31" i="25"/>
  <c r="AZ31" i="25"/>
  <c r="AW31" i="25"/>
  <c r="AU31" i="25"/>
  <c r="AQ31" i="25"/>
  <c r="AO31" i="25"/>
  <c r="AK31" i="25"/>
  <c r="AI31" i="25"/>
  <c r="AE31" i="25"/>
  <c r="AC31" i="25"/>
  <c r="Y31" i="25"/>
  <c r="W31" i="25"/>
  <c r="S31" i="25"/>
  <c r="Q31" i="25"/>
  <c r="M31" i="25"/>
  <c r="K31" i="25"/>
  <c r="G31" i="25"/>
  <c r="E31" i="25"/>
  <c r="BE30" i="25"/>
  <c r="BD30" i="25"/>
  <c r="BC30" i="25"/>
  <c r="BB30" i="25"/>
  <c r="BA30" i="25"/>
  <c r="AZ30" i="25"/>
  <c r="AW30" i="25"/>
  <c r="AU30" i="25"/>
  <c r="AQ30" i="25"/>
  <c r="AO30" i="25"/>
  <c r="AK30" i="25"/>
  <c r="AI30" i="25"/>
  <c r="AE30" i="25"/>
  <c r="AC30" i="25"/>
  <c r="Y30" i="25"/>
  <c r="W30" i="25"/>
  <c r="S30" i="25"/>
  <c r="Q30" i="25"/>
  <c r="M30" i="25"/>
  <c r="K30" i="25"/>
  <c r="G30" i="25"/>
  <c r="E30" i="25"/>
  <c r="BE29" i="25"/>
  <c r="BD29" i="25"/>
  <c r="BC29" i="25"/>
  <c r="BB29" i="25"/>
  <c r="BA29" i="25"/>
  <c r="AZ29" i="25"/>
  <c r="AW29" i="25"/>
  <c r="AU29" i="25"/>
  <c r="AQ29" i="25"/>
  <c r="AO29" i="25"/>
  <c r="AK29" i="25"/>
  <c r="AI29" i="25"/>
  <c r="AE29" i="25"/>
  <c r="AC29" i="25"/>
  <c r="Y29" i="25"/>
  <c r="W29" i="25"/>
  <c r="S29" i="25"/>
  <c r="Q29" i="25"/>
  <c r="M29" i="25"/>
  <c r="K29" i="25"/>
  <c r="G29" i="25"/>
  <c r="E29" i="25"/>
  <c r="BE28" i="25"/>
  <c r="BD28" i="25"/>
  <c r="BC28" i="25"/>
  <c r="BB28" i="25"/>
  <c r="BA28" i="25"/>
  <c r="AZ28" i="25"/>
  <c r="AW28" i="25"/>
  <c r="AU28" i="25"/>
  <c r="AQ28" i="25"/>
  <c r="AO28" i="25"/>
  <c r="AK28" i="25"/>
  <c r="AI28" i="25"/>
  <c r="AE28" i="25"/>
  <c r="AC28" i="25"/>
  <c r="Y28" i="25"/>
  <c r="W28" i="25"/>
  <c r="S28" i="25"/>
  <c r="Q28" i="25"/>
  <c r="M28" i="25"/>
  <c r="K28" i="25"/>
  <c r="G28" i="25"/>
  <c r="E28" i="25"/>
  <c r="BE27" i="25"/>
  <c r="BD27" i="25"/>
  <c r="BC27" i="25"/>
  <c r="BB27" i="25"/>
  <c r="BA27" i="25"/>
  <c r="AZ27" i="25"/>
  <c r="AW27" i="25"/>
  <c r="AU27" i="25"/>
  <c r="AQ27" i="25"/>
  <c r="AO27" i="25"/>
  <c r="AK27" i="25"/>
  <c r="AI27" i="25"/>
  <c r="AE27" i="25"/>
  <c r="AC27" i="25"/>
  <c r="Y27" i="25"/>
  <c r="W27" i="25"/>
  <c r="S27" i="25"/>
  <c r="Q27" i="25"/>
  <c r="M27" i="25"/>
  <c r="K27" i="25"/>
  <c r="G27" i="25"/>
  <c r="E27" i="25"/>
  <c r="BE26" i="25"/>
  <c r="BD26" i="25"/>
  <c r="BC26" i="25"/>
  <c r="BB26" i="25"/>
  <c r="BA26" i="25"/>
  <c r="AZ26" i="25"/>
  <c r="AW26" i="25"/>
  <c r="AU26" i="25"/>
  <c r="AQ26" i="25"/>
  <c r="AO26" i="25"/>
  <c r="AK26" i="25"/>
  <c r="AI26" i="25"/>
  <c r="AE26" i="25"/>
  <c r="AC26" i="25"/>
  <c r="Y26" i="25"/>
  <c r="W26" i="25"/>
  <c r="S26" i="25"/>
  <c r="Q26" i="25"/>
  <c r="M26" i="25"/>
  <c r="K26" i="25"/>
  <c r="G26" i="25"/>
  <c r="E26" i="25"/>
  <c r="BE25" i="25"/>
  <c r="BD25" i="25"/>
  <c r="BC25" i="25"/>
  <c r="BB25" i="25"/>
  <c r="BA25" i="25"/>
  <c r="AZ25" i="25"/>
  <c r="AW25" i="25"/>
  <c r="AU25" i="25"/>
  <c r="AQ25" i="25"/>
  <c r="AO25" i="25"/>
  <c r="AK25" i="25"/>
  <c r="AI25" i="25"/>
  <c r="AE25" i="25"/>
  <c r="AC25" i="25"/>
  <c r="Y25" i="25"/>
  <c r="W25" i="25"/>
  <c r="S25" i="25"/>
  <c r="Q25" i="25"/>
  <c r="M25" i="25"/>
  <c r="K25" i="25"/>
  <c r="G25" i="25"/>
  <c r="E25" i="25"/>
  <c r="BE24" i="25"/>
  <c r="BD24" i="25"/>
  <c r="BC24" i="25"/>
  <c r="BB24" i="25"/>
  <c r="BA24" i="25"/>
  <c r="AZ24" i="25"/>
  <c r="AW24" i="25"/>
  <c r="AU24" i="25"/>
  <c r="AQ24" i="25"/>
  <c r="AO24" i="25"/>
  <c r="AK24" i="25"/>
  <c r="AI24" i="25"/>
  <c r="AE24" i="25"/>
  <c r="AC24" i="25"/>
  <c r="Y24" i="25"/>
  <c r="W24" i="25"/>
  <c r="S24" i="25"/>
  <c r="Q24" i="25"/>
  <c r="M24" i="25"/>
  <c r="K24" i="25"/>
  <c r="G24" i="25"/>
  <c r="E24" i="25"/>
  <c r="BE23" i="25"/>
  <c r="BD23" i="25"/>
  <c r="BC23" i="25"/>
  <c r="BB23" i="25"/>
  <c r="BA23" i="25"/>
  <c r="AZ23" i="25"/>
  <c r="AW23" i="25"/>
  <c r="AU23" i="25"/>
  <c r="AQ23" i="25"/>
  <c r="AO23" i="25"/>
  <c r="AK23" i="25"/>
  <c r="AI23" i="25"/>
  <c r="AE23" i="25"/>
  <c r="AC23" i="25"/>
  <c r="Y23" i="25"/>
  <c r="W23" i="25"/>
  <c r="S23" i="25"/>
  <c r="Q23" i="25"/>
  <c r="M23" i="25"/>
  <c r="K23" i="25"/>
  <c r="G23" i="25"/>
  <c r="E23" i="25"/>
  <c r="BE22" i="25"/>
  <c r="BD22" i="25"/>
  <c r="BC22" i="25"/>
  <c r="BB22" i="25"/>
  <c r="BA22" i="25"/>
  <c r="AZ22" i="25"/>
  <c r="AW22" i="25"/>
  <c r="AU22" i="25"/>
  <c r="AQ22" i="25"/>
  <c r="AO22" i="25"/>
  <c r="AK22" i="25"/>
  <c r="AI22" i="25"/>
  <c r="AE22" i="25"/>
  <c r="AC22" i="25"/>
  <c r="Y22" i="25"/>
  <c r="W22" i="25"/>
  <c r="S22" i="25"/>
  <c r="Q22" i="25"/>
  <c r="M22" i="25"/>
  <c r="K22" i="25"/>
  <c r="G22" i="25"/>
  <c r="E22" i="25"/>
  <c r="BE21" i="25"/>
  <c r="BD21" i="25"/>
  <c r="BC21" i="25"/>
  <c r="BB21" i="25"/>
  <c r="BA21" i="25"/>
  <c r="AZ21" i="25"/>
  <c r="AW21" i="25"/>
  <c r="AU21" i="25"/>
  <c r="AQ21" i="25"/>
  <c r="AO21" i="25"/>
  <c r="AK21" i="25"/>
  <c r="AI21" i="25"/>
  <c r="AE21" i="25"/>
  <c r="AC21" i="25"/>
  <c r="Y21" i="25"/>
  <c r="W21" i="25"/>
  <c r="S21" i="25"/>
  <c r="Q21" i="25"/>
  <c r="M21" i="25"/>
  <c r="K21" i="25"/>
  <c r="G21" i="25"/>
  <c r="E21" i="25"/>
  <c r="BE20" i="25"/>
  <c r="BD20" i="25"/>
  <c r="BC20" i="25"/>
  <c r="BB20" i="25"/>
  <c r="BA20" i="25"/>
  <c r="AZ20" i="25"/>
  <c r="AW20" i="25"/>
  <c r="AU20" i="25"/>
  <c r="AQ20" i="25"/>
  <c r="AO20" i="25"/>
  <c r="AK20" i="25"/>
  <c r="AI20" i="25"/>
  <c r="AE20" i="25"/>
  <c r="AC20" i="25"/>
  <c r="Y20" i="25"/>
  <c r="W20" i="25"/>
  <c r="S20" i="25"/>
  <c r="Q20" i="25"/>
  <c r="M20" i="25"/>
  <c r="K20" i="25"/>
  <c r="G20" i="25"/>
  <c r="E20" i="25"/>
  <c r="AY71" i="24"/>
  <c r="AS71" i="24"/>
  <c r="AM71" i="24"/>
  <c r="AG71" i="24"/>
  <c r="AA71" i="24"/>
  <c r="U71" i="24"/>
  <c r="O71" i="24"/>
  <c r="I71" i="24"/>
  <c r="AY70" i="24"/>
  <c r="AS70" i="24"/>
  <c r="AM70" i="24"/>
  <c r="AG70" i="24"/>
  <c r="AA70" i="24"/>
  <c r="U70" i="24"/>
  <c r="O70" i="24"/>
  <c r="I70" i="24"/>
  <c r="AY69" i="24"/>
  <c r="AS69" i="24"/>
  <c r="AM69" i="24"/>
  <c r="AG69" i="24"/>
  <c r="AA69" i="24"/>
  <c r="U69" i="24"/>
  <c r="O69" i="24"/>
  <c r="I69" i="24"/>
  <c r="AY68" i="24"/>
  <c r="AS68" i="24"/>
  <c r="AM68" i="24"/>
  <c r="AG68" i="24"/>
  <c r="AA68" i="24"/>
  <c r="U68" i="24"/>
  <c r="O68" i="24"/>
  <c r="I68" i="24"/>
  <c r="AY67" i="24"/>
  <c r="AS67" i="24"/>
  <c r="AM67" i="24"/>
  <c r="AG67" i="24"/>
  <c r="AA67" i="24"/>
  <c r="U67" i="24"/>
  <c r="O67" i="24"/>
  <c r="I67" i="24"/>
  <c r="AY66" i="24"/>
  <c r="AS66" i="24"/>
  <c r="AM66" i="24"/>
  <c r="AG66" i="24"/>
  <c r="AA66" i="24"/>
  <c r="U66" i="24"/>
  <c r="O66" i="24"/>
  <c r="I66" i="24"/>
  <c r="AY65" i="24"/>
  <c r="AS65" i="24"/>
  <c r="AM65" i="24"/>
  <c r="AG65" i="24"/>
  <c r="AA65" i="24"/>
  <c r="U65" i="24"/>
  <c r="O65" i="24"/>
  <c r="I65" i="24"/>
  <c r="AY64" i="24"/>
  <c r="AS64" i="24"/>
  <c r="AM64" i="24"/>
  <c r="AG64" i="24"/>
  <c r="AA64" i="24"/>
  <c r="U64" i="24"/>
  <c r="O64" i="24"/>
  <c r="I64" i="24"/>
  <c r="AY63" i="24"/>
  <c r="AS63" i="24"/>
  <c r="AM63" i="24"/>
  <c r="AG63" i="24"/>
  <c r="AA63" i="24"/>
  <c r="U63" i="24"/>
  <c r="O63" i="24"/>
  <c r="I63" i="24"/>
  <c r="AY62" i="24"/>
  <c r="AS62" i="24"/>
  <c r="AM62" i="24"/>
  <c r="AG62" i="24"/>
  <c r="AA62" i="24"/>
  <c r="U62" i="24"/>
  <c r="O62" i="24"/>
  <c r="I62" i="24"/>
  <c r="AY61" i="24"/>
  <c r="AS61" i="24"/>
  <c r="AM61" i="24"/>
  <c r="AG61" i="24"/>
  <c r="AA61" i="24"/>
  <c r="U61" i="24"/>
  <c r="O61" i="24"/>
  <c r="I61" i="24"/>
  <c r="AY60" i="24"/>
  <c r="AS60" i="24"/>
  <c r="AM60" i="24"/>
  <c r="AG60" i="24"/>
  <c r="AA60" i="24"/>
  <c r="U60" i="24"/>
  <c r="O60" i="24"/>
  <c r="I60" i="24"/>
  <c r="AV52" i="24"/>
  <c r="AW52" i="24" s="1"/>
  <c r="AT52" i="24"/>
  <c r="AU52" i="24" s="1"/>
  <c r="AP52" i="24"/>
  <c r="AQ52" i="24" s="1"/>
  <c r="AN52" i="24"/>
  <c r="AO52" i="24" s="1"/>
  <c r="AJ52" i="24"/>
  <c r="AH52" i="24"/>
  <c r="AI52" i="24" s="1"/>
  <c r="AD52" i="24"/>
  <c r="AE52" i="24" s="1"/>
  <c r="AB52" i="24"/>
  <c r="AC52" i="24" s="1"/>
  <c r="X52" i="24"/>
  <c r="Y52" i="24" s="1"/>
  <c r="V52" i="24"/>
  <c r="W52" i="24" s="1"/>
  <c r="R52" i="24"/>
  <c r="S52" i="24" s="1"/>
  <c r="P52" i="24"/>
  <c r="Q52" i="24" s="1"/>
  <c r="L52" i="24"/>
  <c r="M52" i="24" s="1"/>
  <c r="J52" i="24"/>
  <c r="F52" i="24"/>
  <c r="G52" i="24" s="1"/>
  <c r="D52" i="24"/>
  <c r="E52" i="24" s="1"/>
  <c r="BE51" i="24"/>
  <c r="BC51" i="24"/>
  <c r="BB51" i="24"/>
  <c r="BA51" i="24"/>
  <c r="AZ51" i="24"/>
  <c r="AW51" i="24"/>
  <c r="AU51" i="24"/>
  <c r="AQ51" i="24"/>
  <c r="AO51" i="24"/>
  <c r="AK51" i="24"/>
  <c r="AI51" i="24"/>
  <c r="AE51" i="24"/>
  <c r="AC51" i="24"/>
  <c r="Y51" i="24"/>
  <c r="W51" i="24"/>
  <c r="S51" i="24"/>
  <c r="Q51" i="24"/>
  <c r="M51" i="24"/>
  <c r="K51" i="24"/>
  <c r="G51" i="24"/>
  <c r="E51" i="24"/>
  <c r="BE50" i="24"/>
  <c r="BC50" i="24"/>
  <c r="BB50" i="24"/>
  <c r="BA50" i="24"/>
  <c r="AZ50" i="24"/>
  <c r="AW50" i="24"/>
  <c r="BE49" i="24"/>
  <c r="BC49" i="24"/>
  <c r="BB49" i="24"/>
  <c r="BA49" i="24"/>
  <c r="AZ49" i="24"/>
  <c r="AW49" i="24"/>
  <c r="AU49" i="24"/>
  <c r="AQ49" i="24"/>
  <c r="AO49" i="24"/>
  <c r="AK49" i="24"/>
  <c r="AI49" i="24"/>
  <c r="AE49" i="24"/>
  <c r="AC49" i="24"/>
  <c r="Y49" i="24"/>
  <c r="W49" i="24"/>
  <c r="S49" i="24"/>
  <c r="Q49" i="24"/>
  <c r="M49" i="24"/>
  <c r="K49" i="24"/>
  <c r="G49" i="24"/>
  <c r="E49" i="24"/>
  <c r="BE48" i="24"/>
  <c r="BC48" i="24"/>
  <c r="BB48" i="24"/>
  <c r="BA48" i="24"/>
  <c r="AZ48" i="24"/>
  <c r="AW48" i="24"/>
  <c r="AU48" i="24"/>
  <c r="AQ48" i="24"/>
  <c r="AO48" i="24"/>
  <c r="AK48" i="24"/>
  <c r="AI48" i="24"/>
  <c r="AE48" i="24"/>
  <c r="AC48" i="24"/>
  <c r="Y48" i="24"/>
  <c r="W48" i="24"/>
  <c r="S48" i="24"/>
  <c r="Q48" i="24"/>
  <c r="M48" i="24"/>
  <c r="K48" i="24"/>
  <c r="G48" i="24"/>
  <c r="E48" i="24"/>
  <c r="AX45" i="24"/>
  <c r="AV45" i="24"/>
  <c r="AT45" i="24"/>
  <c r="AR45" i="24"/>
  <c r="AP45" i="24"/>
  <c r="AN45" i="24"/>
  <c r="AL45" i="24"/>
  <c r="AJ45" i="24"/>
  <c r="AH45" i="24"/>
  <c r="AF45" i="24"/>
  <c r="AD45" i="24"/>
  <c r="AB45" i="24"/>
  <c r="Z45" i="24"/>
  <c r="X45" i="24"/>
  <c r="V45" i="24"/>
  <c r="N45" i="24"/>
  <c r="L45" i="24"/>
  <c r="J45" i="24"/>
  <c r="H45" i="24"/>
  <c r="F45" i="24"/>
  <c r="D45" i="24"/>
  <c r="BE44" i="24"/>
  <c r="BD44" i="24"/>
  <c r="BC44" i="24"/>
  <c r="BB44" i="24"/>
  <c r="BA44" i="24"/>
  <c r="AZ44" i="24"/>
  <c r="AW44" i="24"/>
  <c r="AU44" i="24"/>
  <c r="AQ44" i="24"/>
  <c r="AO44" i="24"/>
  <c r="AK44" i="24"/>
  <c r="AI44" i="24"/>
  <c r="AE44" i="24"/>
  <c r="AC44" i="24"/>
  <c r="Y44" i="24"/>
  <c r="W44" i="24"/>
  <c r="S44" i="24"/>
  <c r="Q44" i="24"/>
  <c r="M44" i="24"/>
  <c r="K44" i="24"/>
  <c r="G44" i="24"/>
  <c r="E44" i="24"/>
  <c r="BE43" i="24"/>
  <c r="BD43" i="24"/>
  <c r="BC43" i="24"/>
  <c r="BB43" i="24"/>
  <c r="BA43" i="24"/>
  <c r="AZ43" i="24"/>
  <c r="AW43" i="24"/>
  <c r="AU43" i="24"/>
  <c r="AQ43" i="24"/>
  <c r="AO43" i="24"/>
  <c r="AK43" i="24"/>
  <c r="AI43" i="24"/>
  <c r="AE43" i="24"/>
  <c r="AC43" i="24"/>
  <c r="Y43" i="24"/>
  <c r="W43" i="24"/>
  <c r="S43" i="24"/>
  <c r="Q43" i="24"/>
  <c r="M43" i="24"/>
  <c r="K43" i="24"/>
  <c r="G43" i="24"/>
  <c r="E43" i="24"/>
  <c r="BE42" i="24"/>
  <c r="BC42" i="24"/>
  <c r="BB42" i="24"/>
  <c r="BA42" i="24"/>
  <c r="AZ42" i="24"/>
  <c r="AW42" i="24"/>
  <c r="AU42" i="24"/>
  <c r="AQ42" i="24"/>
  <c r="AO42" i="24"/>
  <c r="AK42" i="24"/>
  <c r="AI42" i="24"/>
  <c r="AE42" i="24"/>
  <c r="AC42" i="24"/>
  <c r="Y42" i="24"/>
  <c r="W42" i="24"/>
  <c r="S42" i="24"/>
  <c r="Q42" i="24"/>
  <c r="M42" i="24"/>
  <c r="K42" i="24"/>
  <c r="G42" i="24"/>
  <c r="E42" i="24"/>
  <c r="BE41" i="24"/>
  <c r="BD41" i="24"/>
  <c r="BC41" i="24"/>
  <c r="BB41" i="24"/>
  <c r="BA41" i="24"/>
  <c r="AZ41" i="24"/>
  <c r="AW41" i="24"/>
  <c r="AU41" i="24"/>
  <c r="AQ41" i="24"/>
  <c r="AO41" i="24"/>
  <c r="AK41" i="24"/>
  <c r="AI41" i="24"/>
  <c r="AE41" i="24"/>
  <c r="AC41" i="24"/>
  <c r="Y41" i="24"/>
  <c r="W41" i="24"/>
  <c r="S41" i="24"/>
  <c r="Q41" i="24"/>
  <c r="M41" i="24"/>
  <c r="K41" i="24"/>
  <c r="G41" i="24"/>
  <c r="E41" i="24"/>
  <c r="BE40" i="24"/>
  <c r="BD40" i="24"/>
  <c r="BC40" i="24"/>
  <c r="BB40" i="24"/>
  <c r="BA40" i="24"/>
  <c r="AZ40" i="24"/>
  <c r="AW40" i="24"/>
  <c r="AU40" i="24"/>
  <c r="AQ40" i="24"/>
  <c r="AO40" i="24"/>
  <c r="AK40" i="24"/>
  <c r="AI40" i="24"/>
  <c r="AE40" i="24"/>
  <c r="AC40" i="24"/>
  <c r="Y40" i="24"/>
  <c r="W40" i="24"/>
  <c r="S40" i="24"/>
  <c r="Q40" i="24"/>
  <c r="M40" i="24"/>
  <c r="K40" i="24"/>
  <c r="G40" i="24"/>
  <c r="E40" i="24"/>
  <c r="BE39" i="24"/>
  <c r="BD39" i="24"/>
  <c r="BC39" i="24"/>
  <c r="BB39" i="24"/>
  <c r="BA39" i="24"/>
  <c r="AZ39" i="24"/>
  <c r="AW39" i="24"/>
  <c r="AU39" i="24"/>
  <c r="AQ39" i="24"/>
  <c r="AO39" i="24"/>
  <c r="AK39" i="24"/>
  <c r="AI39" i="24"/>
  <c r="AE39" i="24"/>
  <c r="AC39" i="24"/>
  <c r="Y39" i="24"/>
  <c r="W39" i="24"/>
  <c r="S39" i="24"/>
  <c r="Q39" i="24"/>
  <c r="M39" i="24"/>
  <c r="K39" i="24"/>
  <c r="G39" i="24"/>
  <c r="E39" i="24"/>
  <c r="BE38" i="24"/>
  <c r="BD38" i="24"/>
  <c r="BC38" i="24"/>
  <c r="BB38" i="24"/>
  <c r="BA38" i="24"/>
  <c r="AZ38" i="24"/>
  <c r="AW38" i="24"/>
  <c r="AU38" i="24"/>
  <c r="AQ38" i="24"/>
  <c r="AO38" i="24"/>
  <c r="AK38" i="24"/>
  <c r="AI38" i="24"/>
  <c r="AE38" i="24"/>
  <c r="AC38" i="24"/>
  <c r="Y38" i="24"/>
  <c r="W38" i="24"/>
  <c r="S38" i="24"/>
  <c r="Q38" i="24"/>
  <c r="M38" i="24"/>
  <c r="K38" i="24"/>
  <c r="G38" i="24"/>
  <c r="E38" i="24"/>
  <c r="BE37" i="24"/>
  <c r="BD37" i="24"/>
  <c r="BC37" i="24"/>
  <c r="BB37" i="24"/>
  <c r="BA37" i="24"/>
  <c r="AZ37" i="24"/>
  <c r="AW37" i="24"/>
  <c r="AU37" i="24"/>
  <c r="AQ37" i="24"/>
  <c r="AO37" i="24"/>
  <c r="AK37" i="24"/>
  <c r="AI37" i="24"/>
  <c r="AE37" i="24"/>
  <c r="AC37" i="24"/>
  <c r="Y37" i="24"/>
  <c r="W37" i="24"/>
  <c r="S37" i="24"/>
  <c r="Q37" i="24"/>
  <c r="M37" i="24"/>
  <c r="K37" i="24"/>
  <c r="G37" i="24"/>
  <c r="E37" i="24"/>
  <c r="BE36" i="24"/>
  <c r="BD36" i="24"/>
  <c r="BC36" i="24"/>
  <c r="BB36" i="24"/>
  <c r="BA36" i="24"/>
  <c r="AZ36" i="24"/>
  <c r="AW36" i="24"/>
  <c r="AU36" i="24"/>
  <c r="AQ36" i="24"/>
  <c r="AO36" i="24"/>
  <c r="AK36" i="24"/>
  <c r="AI36" i="24"/>
  <c r="AE36" i="24"/>
  <c r="AC36" i="24"/>
  <c r="Y36" i="24"/>
  <c r="W36" i="24"/>
  <c r="S36" i="24"/>
  <c r="Q36" i="24"/>
  <c r="M36" i="24"/>
  <c r="K36" i="24"/>
  <c r="G36" i="24"/>
  <c r="E36" i="24"/>
  <c r="BE35" i="24"/>
  <c r="BD35" i="24"/>
  <c r="BC35" i="24"/>
  <c r="BB35" i="24"/>
  <c r="BA35" i="24"/>
  <c r="AZ35" i="24"/>
  <c r="AW35" i="24"/>
  <c r="AU35" i="24"/>
  <c r="AQ35" i="24"/>
  <c r="AO35" i="24"/>
  <c r="AK35" i="24"/>
  <c r="AI35" i="24"/>
  <c r="AE35" i="24"/>
  <c r="AC35" i="24"/>
  <c r="Y35" i="24"/>
  <c r="W35" i="24"/>
  <c r="S35" i="24"/>
  <c r="Q35" i="24"/>
  <c r="M35" i="24"/>
  <c r="K35" i="24"/>
  <c r="G35" i="24"/>
  <c r="E35" i="24"/>
  <c r="BE34" i="24"/>
  <c r="BD34" i="24"/>
  <c r="BC34" i="24"/>
  <c r="BB34" i="24"/>
  <c r="BA34" i="24"/>
  <c r="AZ34" i="24"/>
  <c r="AW34" i="24"/>
  <c r="AU34" i="24"/>
  <c r="AQ34" i="24"/>
  <c r="AO34" i="24"/>
  <c r="AK34" i="24"/>
  <c r="AI34" i="24"/>
  <c r="AE34" i="24"/>
  <c r="AC34" i="24"/>
  <c r="Y34" i="24"/>
  <c r="W34" i="24"/>
  <c r="S34" i="24"/>
  <c r="Q34" i="24"/>
  <c r="M34" i="24"/>
  <c r="K34" i="24"/>
  <c r="G34" i="24"/>
  <c r="E34" i="24"/>
  <c r="BE33" i="24"/>
  <c r="BD33" i="24"/>
  <c r="BC33" i="24"/>
  <c r="BB33" i="24"/>
  <c r="BA33" i="24"/>
  <c r="AZ33" i="24"/>
  <c r="AW33" i="24"/>
  <c r="AU33" i="24"/>
  <c r="AQ33" i="24"/>
  <c r="AO33" i="24"/>
  <c r="AK33" i="24"/>
  <c r="AI33" i="24"/>
  <c r="AE33" i="24"/>
  <c r="AC33" i="24"/>
  <c r="Y33" i="24"/>
  <c r="W33" i="24"/>
  <c r="S33" i="24"/>
  <c r="Q33" i="24"/>
  <c r="M33" i="24"/>
  <c r="K33" i="24"/>
  <c r="G33" i="24"/>
  <c r="E33" i="24"/>
  <c r="BE32" i="24"/>
  <c r="BD32" i="24"/>
  <c r="BC32" i="24"/>
  <c r="BB32" i="24"/>
  <c r="BA32" i="24"/>
  <c r="AZ32" i="24"/>
  <c r="AW32" i="24"/>
  <c r="AU32" i="24"/>
  <c r="AQ32" i="24"/>
  <c r="AO32" i="24"/>
  <c r="AK32" i="24"/>
  <c r="AI32" i="24"/>
  <c r="AE32" i="24"/>
  <c r="AC32" i="24"/>
  <c r="Y32" i="24"/>
  <c r="W32" i="24"/>
  <c r="S32" i="24"/>
  <c r="Q32" i="24"/>
  <c r="M32" i="24"/>
  <c r="K32" i="24"/>
  <c r="G32" i="24"/>
  <c r="E32" i="24"/>
  <c r="BE31" i="24"/>
  <c r="BD31" i="24"/>
  <c r="BC31" i="24"/>
  <c r="BB31" i="24"/>
  <c r="BA31" i="24"/>
  <c r="AZ31" i="24"/>
  <c r="AW31" i="24"/>
  <c r="AU31" i="24"/>
  <c r="AQ31" i="24"/>
  <c r="AO31" i="24"/>
  <c r="AK31" i="24"/>
  <c r="AI31" i="24"/>
  <c r="AE31" i="24"/>
  <c r="AC31" i="24"/>
  <c r="Y31" i="24"/>
  <c r="W31" i="24"/>
  <c r="S31" i="24"/>
  <c r="Q31" i="24"/>
  <c r="M31" i="24"/>
  <c r="K31" i="24"/>
  <c r="G31" i="24"/>
  <c r="E31" i="24"/>
  <c r="BE30" i="24"/>
  <c r="BD30" i="24"/>
  <c r="BC30" i="24"/>
  <c r="BB30" i="24"/>
  <c r="BA30" i="24"/>
  <c r="AZ30" i="24"/>
  <c r="AW30" i="24"/>
  <c r="AU30" i="24"/>
  <c r="AQ30" i="24"/>
  <c r="AO30" i="24"/>
  <c r="AK30" i="24"/>
  <c r="AI30" i="24"/>
  <c r="AE30" i="24"/>
  <c r="AC30" i="24"/>
  <c r="Y30" i="24"/>
  <c r="W30" i="24"/>
  <c r="S30" i="24"/>
  <c r="Q30" i="24"/>
  <c r="M30" i="24"/>
  <c r="K30" i="24"/>
  <c r="G30" i="24"/>
  <c r="E30" i="24"/>
  <c r="BE29" i="24"/>
  <c r="BD29" i="24"/>
  <c r="BC29" i="24"/>
  <c r="BB29" i="24"/>
  <c r="BA29" i="24"/>
  <c r="AZ29" i="24"/>
  <c r="AQ29" i="24"/>
  <c r="AO29" i="24"/>
  <c r="BE28" i="24"/>
  <c r="BD28" i="24"/>
  <c r="BC28" i="24"/>
  <c r="BB28" i="24"/>
  <c r="BA28" i="24"/>
  <c r="AZ28" i="24"/>
  <c r="AW28" i="24"/>
  <c r="AU28" i="24"/>
  <c r="AQ28" i="24"/>
  <c r="AO28" i="24"/>
  <c r="AK28" i="24"/>
  <c r="AI28" i="24"/>
  <c r="AE28" i="24"/>
  <c r="AC28" i="24"/>
  <c r="Y28" i="24"/>
  <c r="W28" i="24"/>
  <c r="S28" i="24"/>
  <c r="Q28" i="24"/>
  <c r="M28" i="24"/>
  <c r="K28" i="24"/>
  <c r="G28" i="24"/>
  <c r="E28" i="24"/>
  <c r="BE27" i="24"/>
  <c r="BD27" i="24"/>
  <c r="BC27" i="24"/>
  <c r="BB27" i="24"/>
  <c r="BA27" i="24"/>
  <c r="AZ27" i="24"/>
  <c r="AW27" i="24"/>
  <c r="AU27" i="24"/>
  <c r="AQ27" i="24"/>
  <c r="AO27" i="24"/>
  <c r="AK27" i="24"/>
  <c r="AI27" i="24"/>
  <c r="AE27" i="24"/>
  <c r="AC27" i="24"/>
  <c r="Y27" i="24"/>
  <c r="W27" i="24"/>
  <c r="S27" i="24"/>
  <c r="Q27" i="24"/>
  <c r="M27" i="24"/>
  <c r="K27" i="24"/>
  <c r="G27" i="24"/>
  <c r="E27" i="24"/>
  <c r="BE26" i="24"/>
  <c r="BD26" i="24"/>
  <c r="BC26" i="24"/>
  <c r="BB26" i="24"/>
  <c r="BA26" i="24"/>
  <c r="AZ26" i="24"/>
  <c r="AW26" i="24"/>
  <c r="AU26" i="24"/>
  <c r="AQ26" i="24"/>
  <c r="AO26" i="24"/>
  <c r="AK26" i="24"/>
  <c r="AI26" i="24"/>
  <c r="AE26" i="24"/>
  <c r="AC26" i="24"/>
  <c r="Y26" i="24"/>
  <c r="W26" i="24"/>
  <c r="S26" i="24"/>
  <c r="Q26" i="24"/>
  <c r="M26" i="24"/>
  <c r="K26" i="24"/>
  <c r="G26" i="24"/>
  <c r="E26" i="24"/>
  <c r="BE25" i="24"/>
  <c r="BD25" i="24"/>
  <c r="BC25" i="24"/>
  <c r="BB25" i="24"/>
  <c r="BA25" i="24"/>
  <c r="AZ25" i="24"/>
  <c r="AW25" i="24"/>
  <c r="AU25" i="24"/>
  <c r="AQ25" i="24"/>
  <c r="AO25" i="24"/>
  <c r="AK25" i="24"/>
  <c r="AI25" i="24"/>
  <c r="AE25" i="24"/>
  <c r="AC25" i="24"/>
  <c r="Y25" i="24"/>
  <c r="W25" i="24"/>
  <c r="S25" i="24"/>
  <c r="Q25" i="24"/>
  <c r="M25" i="24"/>
  <c r="K25" i="24"/>
  <c r="G25" i="24"/>
  <c r="E25" i="24"/>
  <c r="BE24" i="24"/>
  <c r="BD24" i="24"/>
  <c r="BC24" i="24"/>
  <c r="BB24" i="24"/>
  <c r="BA24" i="24"/>
  <c r="AZ24" i="24"/>
  <c r="AW24" i="24"/>
  <c r="AU24" i="24"/>
  <c r="AQ24" i="24"/>
  <c r="AO24" i="24"/>
  <c r="AK24" i="24"/>
  <c r="AI24" i="24"/>
  <c r="AE24" i="24"/>
  <c r="AC24" i="24"/>
  <c r="Y24" i="24"/>
  <c r="W24" i="24"/>
  <c r="S24" i="24"/>
  <c r="Q24" i="24"/>
  <c r="M24" i="24"/>
  <c r="K24" i="24"/>
  <c r="G24" i="24"/>
  <c r="E24" i="24"/>
  <c r="BE23" i="24"/>
  <c r="BD23" i="24"/>
  <c r="BC23" i="24"/>
  <c r="BB23" i="24"/>
  <c r="BA23" i="24"/>
  <c r="AZ23" i="24"/>
  <c r="AW23" i="24"/>
  <c r="AU23" i="24"/>
  <c r="AQ23" i="24"/>
  <c r="AO23" i="24"/>
  <c r="AK23" i="24"/>
  <c r="AI23" i="24"/>
  <c r="AE23" i="24"/>
  <c r="AC23" i="24"/>
  <c r="Y23" i="24"/>
  <c r="W23" i="24"/>
  <c r="S23" i="24"/>
  <c r="Q23" i="24"/>
  <c r="M23" i="24"/>
  <c r="K23" i="24"/>
  <c r="G23" i="24"/>
  <c r="E23" i="24"/>
  <c r="BE22" i="24"/>
  <c r="BD22" i="24"/>
  <c r="BC22" i="24"/>
  <c r="BB22" i="24"/>
  <c r="BA22" i="24"/>
  <c r="AZ22" i="24"/>
  <c r="AW22" i="24"/>
  <c r="AU22" i="24"/>
  <c r="AQ22" i="24"/>
  <c r="AO22" i="24"/>
  <c r="AK22" i="24"/>
  <c r="AI22" i="24"/>
  <c r="AE22" i="24"/>
  <c r="AC22" i="24"/>
  <c r="Y22" i="24"/>
  <c r="W22" i="24"/>
  <c r="S22" i="24"/>
  <c r="Q22" i="24"/>
  <c r="M22" i="24"/>
  <c r="K22" i="24"/>
  <c r="G22" i="24"/>
  <c r="E22" i="24"/>
  <c r="BE21" i="24"/>
  <c r="BD21" i="24"/>
  <c r="BC21" i="24"/>
  <c r="BB21" i="24"/>
  <c r="BA21" i="24"/>
  <c r="AZ21" i="24"/>
  <c r="AW21" i="24"/>
  <c r="AU21" i="24"/>
  <c r="AQ21" i="24"/>
  <c r="AO21" i="24"/>
  <c r="AK21" i="24"/>
  <c r="AI21" i="24"/>
  <c r="AE21" i="24"/>
  <c r="AC21" i="24"/>
  <c r="Y21" i="24"/>
  <c r="W21" i="24"/>
  <c r="S21" i="24"/>
  <c r="Q21" i="24"/>
  <c r="M21" i="24"/>
  <c r="K21" i="24"/>
  <c r="G21" i="24"/>
  <c r="E21" i="24"/>
  <c r="BE20" i="24"/>
  <c r="BD20" i="24"/>
  <c r="BC20" i="24"/>
  <c r="BB20" i="24"/>
  <c r="BA20" i="24"/>
  <c r="AZ20" i="24"/>
  <c r="AW20" i="24"/>
  <c r="AU20" i="24"/>
  <c r="AQ20" i="24"/>
  <c r="AO20" i="24"/>
  <c r="AK20" i="24"/>
  <c r="AI20" i="24"/>
  <c r="AE20" i="24"/>
  <c r="AC20" i="24"/>
  <c r="Y20" i="24"/>
  <c r="W20" i="24"/>
  <c r="S20" i="24"/>
  <c r="Q20" i="24"/>
  <c r="M20" i="24"/>
  <c r="K20" i="24"/>
  <c r="G20" i="24"/>
  <c r="E20" i="24"/>
  <c r="BE17" i="24"/>
  <c r="BD17" i="24"/>
  <c r="BC17" i="24"/>
  <c r="BB17" i="24"/>
  <c r="BA17" i="24"/>
  <c r="AZ17" i="24"/>
  <c r="AW17" i="24"/>
  <c r="AU17" i="24"/>
  <c r="AQ17" i="24"/>
  <c r="AO17" i="24"/>
  <c r="AK17" i="24"/>
  <c r="AI17" i="24"/>
  <c r="AE17" i="24"/>
  <c r="AC17" i="24"/>
  <c r="Y17" i="24"/>
  <c r="W17" i="24"/>
  <c r="S17" i="24"/>
  <c r="Q17" i="24"/>
  <c r="M17" i="24"/>
  <c r="K17" i="24"/>
  <c r="G17" i="24"/>
  <c r="E17" i="24"/>
  <c r="BE16" i="24"/>
  <c r="BD16" i="24"/>
  <c r="BC16" i="24"/>
  <c r="BB16" i="24"/>
  <c r="BA16" i="24"/>
  <c r="AZ16" i="24"/>
  <c r="AW16" i="24"/>
  <c r="AU16" i="24"/>
  <c r="AQ16" i="24"/>
  <c r="AO16" i="24"/>
  <c r="AK16" i="24"/>
  <c r="AI16" i="24"/>
  <c r="AE16" i="24"/>
  <c r="Y16" i="24"/>
  <c r="W16" i="24"/>
  <c r="S16" i="24"/>
  <c r="Q16" i="24"/>
  <c r="M16" i="24"/>
  <c r="K16" i="24"/>
  <c r="G16" i="24"/>
  <c r="E16" i="24"/>
  <c r="BE15" i="24"/>
  <c r="BD15" i="24"/>
  <c r="BC15" i="24"/>
  <c r="BB15" i="24"/>
  <c r="BA15" i="24"/>
  <c r="AZ15" i="24"/>
  <c r="AW15" i="24"/>
  <c r="AU15" i="24"/>
  <c r="AQ15" i="24"/>
  <c r="AO15" i="24"/>
  <c r="AK15" i="24"/>
  <c r="AI15" i="24"/>
  <c r="AE15" i="24"/>
  <c r="Y15" i="24"/>
  <c r="W15" i="24"/>
  <c r="S15" i="24"/>
  <c r="Q15" i="24"/>
  <c r="M15" i="24"/>
  <c r="K15" i="24"/>
  <c r="G15" i="24"/>
  <c r="E15" i="24"/>
  <c r="BE13" i="24"/>
  <c r="BD13" i="24"/>
  <c r="BC13" i="24"/>
  <c r="BB13" i="24"/>
  <c r="BA13" i="24"/>
  <c r="AZ13" i="24"/>
  <c r="AW13" i="24"/>
  <c r="AU13" i="24"/>
  <c r="AQ13" i="24"/>
  <c r="AO13" i="24"/>
  <c r="AK13" i="24"/>
  <c r="AI13" i="24"/>
  <c r="AE13" i="24"/>
  <c r="AC13" i="24"/>
  <c r="Y13" i="24"/>
  <c r="W13" i="24"/>
  <c r="S13" i="24"/>
  <c r="Q13" i="24"/>
  <c r="M13" i="24"/>
  <c r="K13" i="24"/>
  <c r="G13" i="24"/>
  <c r="E13" i="24"/>
  <c r="BE39" i="19"/>
  <c r="BD39" i="19"/>
  <c r="BC39" i="19"/>
  <c r="BB39" i="19"/>
  <c r="BA39" i="19"/>
  <c r="AZ39" i="19"/>
  <c r="AW39" i="19"/>
  <c r="AU39" i="19"/>
  <c r="AQ39" i="19"/>
  <c r="AO39" i="19"/>
  <c r="AK39" i="19"/>
  <c r="AI39" i="19"/>
  <c r="AE39" i="19"/>
  <c r="AC39" i="19"/>
  <c r="Y39" i="19"/>
  <c r="W39" i="19"/>
  <c r="S39" i="19"/>
  <c r="Q39" i="19"/>
  <c r="M39" i="19"/>
  <c r="K39" i="19"/>
  <c r="G39" i="19"/>
  <c r="E39" i="19"/>
  <c r="BC47" i="19"/>
  <c r="AW47" i="19"/>
  <c r="AU47" i="19"/>
  <c r="AZ47" i="19"/>
  <c r="BA47" i="19"/>
  <c r="BB47" i="19"/>
  <c r="BE47" i="19"/>
  <c r="BC48" i="13"/>
  <c r="AW48" i="13"/>
  <c r="AU48" i="13"/>
  <c r="AZ48" i="13"/>
  <c r="BA48" i="13"/>
  <c r="BB48" i="13"/>
  <c r="BE48" i="13"/>
  <c r="AZ51" i="20"/>
  <c r="BA51" i="20"/>
  <c r="BB51" i="20"/>
  <c r="BE51" i="20"/>
  <c r="AU51" i="20"/>
  <c r="AW48" i="12"/>
  <c r="AW49" i="12"/>
  <c r="AW50" i="12"/>
  <c r="AW52" i="12"/>
  <c r="AU48" i="12"/>
  <c r="AU49" i="12"/>
  <c r="AU50" i="12"/>
  <c r="AU51" i="12"/>
  <c r="AU52" i="12"/>
  <c r="BC51" i="12"/>
  <c r="AV53" i="12"/>
  <c r="AW53" i="12" s="1"/>
  <c r="AZ51" i="12"/>
  <c r="BA51" i="12"/>
  <c r="BB51" i="12"/>
  <c r="BE51" i="12"/>
  <c r="AZ52" i="12"/>
  <c r="BA52" i="12"/>
  <c r="BB52" i="12"/>
  <c r="BC52" i="12"/>
  <c r="BE52" i="12"/>
  <c r="AK31" i="13"/>
  <c r="AI31" i="13"/>
  <c r="AK30" i="13"/>
  <c r="AI30" i="13"/>
  <c r="AK29" i="13"/>
  <c r="AI29" i="13"/>
  <c r="AK28" i="13"/>
  <c r="AI28" i="13"/>
  <c r="AK27" i="13"/>
  <c r="AI27" i="13"/>
  <c r="AK26" i="13"/>
  <c r="AI26" i="13"/>
  <c r="AK25" i="13"/>
  <c r="AI25" i="13"/>
  <c r="AK24" i="13"/>
  <c r="AI24" i="13"/>
  <c r="BE48" i="19"/>
  <c r="BC48" i="19"/>
  <c r="BB48" i="19"/>
  <c r="BA48" i="19"/>
  <c r="AZ48" i="19"/>
  <c r="BE46" i="19"/>
  <c r="BC46" i="19"/>
  <c r="BB46" i="19"/>
  <c r="BA46" i="19"/>
  <c r="AZ46" i="19"/>
  <c r="BE45" i="19"/>
  <c r="BC45" i="19"/>
  <c r="BB45" i="19"/>
  <c r="BA45" i="19"/>
  <c r="AZ45" i="19"/>
  <c r="BE44" i="19"/>
  <c r="BC44" i="19"/>
  <c r="BB44" i="19"/>
  <c r="BA44" i="19"/>
  <c r="AZ44" i="19"/>
  <c r="BE43" i="19"/>
  <c r="BC43" i="19"/>
  <c r="BB43" i="19"/>
  <c r="BA43" i="19"/>
  <c r="AZ43" i="19"/>
  <c r="BE49" i="13"/>
  <c r="BC49" i="13"/>
  <c r="BB49" i="13"/>
  <c r="BA49" i="13"/>
  <c r="AZ49" i="13"/>
  <c r="BE47" i="13"/>
  <c r="BC47" i="13"/>
  <c r="BB47" i="13"/>
  <c r="BA47" i="13"/>
  <c r="AZ47" i="13"/>
  <c r="BE46" i="13"/>
  <c r="BC46" i="13"/>
  <c r="BB46" i="13"/>
  <c r="BA46" i="13"/>
  <c r="AZ46" i="13"/>
  <c r="BE45" i="13"/>
  <c r="BC45" i="13"/>
  <c r="BB45" i="13"/>
  <c r="BA45" i="13"/>
  <c r="AZ45" i="13"/>
  <c r="BE44" i="13"/>
  <c r="BC44" i="13"/>
  <c r="BB44" i="13"/>
  <c r="BA44" i="13"/>
  <c r="AZ44" i="13"/>
  <c r="BE52" i="20"/>
  <c r="BC52" i="20"/>
  <c r="BB52" i="20"/>
  <c r="BA52" i="20"/>
  <c r="AZ52" i="20"/>
  <c r="BE50" i="20"/>
  <c r="BC50" i="20"/>
  <c r="BB50" i="20"/>
  <c r="BA50" i="20"/>
  <c r="AZ50" i="20"/>
  <c r="BE49" i="20"/>
  <c r="BC49" i="20"/>
  <c r="BB49" i="20"/>
  <c r="BA49" i="20"/>
  <c r="AZ49" i="20"/>
  <c r="BE48" i="20"/>
  <c r="BC48" i="20"/>
  <c r="BB48" i="20"/>
  <c r="BA48" i="20"/>
  <c r="AZ48" i="20"/>
  <c r="BE47" i="20"/>
  <c r="BC47" i="20"/>
  <c r="BB47" i="20"/>
  <c r="BA47" i="20"/>
  <c r="AZ47" i="20"/>
  <c r="BC56" i="7"/>
  <c r="BC57" i="7" s="1"/>
  <c r="BB56" i="7"/>
  <c r="AZ56" i="7"/>
  <c r="AZ57" i="7" s="1"/>
  <c r="AZ48" i="12"/>
  <c r="BA48" i="12"/>
  <c r="BB48" i="12"/>
  <c r="BC48" i="12"/>
  <c r="BE48" i="12"/>
  <c r="AZ49" i="12"/>
  <c r="BA49" i="12"/>
  <c r="BB49" i="12"/>
  <c r="BC49" i="12"/>
  <c r="BE49" i="12"/>
  <c r="AZ50" i="12"/>
  <c r="BA50" i="12"/>
  <c r="BB50" i="12"/>
  <c r="BC50" i="12"/>
  <c r="BE50" i="12"/>
  <c r="BB47" i="12"/>
  <c r="AZ47" i="12"/>
  <c r="I58" i="13"/>
  <c r="AY130" i="7"/>
  <c r="AY129" i="7"/>
  <c r="AY128" i="7"/>
  <c r="AY127" i="7"/>
  <c r="AY126" i="7"/>
  <c r="AY125" i="7"/>
  <c r="AY124" i="7"/>
  <c r="AY123" i="7"/>
  <c r="AY122" i="7"/>
  <c r="AY121" i="7"/>
  <c r="AY120" i="7"/>
  <c r="AY119" i="7"/>
  <c r="AS130" i="7"/>
  <c r="AS129" i="7"/>
  <c r="AS128" i="7"/>
  <c r="AS127" i="7"/>
  <c r="AS126" i="7"/>
  <c r="AS125" i="7"/>
  <c r="AS124" i="7"/>
  <c r="AS123" i="7"/>
  <c r="AS122" i="7"/>
  <c r="AS121" i="7"/>
  <c r="AS120" i="7"/>
  <c r="AS119" i="7"/>
  <c r="AM130" i="7"/>
  <c r="AM129" i="7"/>
  <c r="AM128" i="7"/>
  <c r="AM127" i="7"/>
  <c r="AM126" i="7"/>
  <c r="AM125" i="7"/>
  <c r="AM124" i="7"/>
  <c r="AM123" i="7"/>
  <c r="AM122" i="7"/>
  <c r="AM121" i="7"/>
  <c r="AM120" i="7"/>
  <c r="AM119" i="7"/>
  <c r="AG130" i="7"/>
  <c r="AG129" i="7"/>
  <c r="AG128" i="7"/>
  <c r="AG127" i="7"/>
  <c r="AG126" i="7"/>
  <c r="AG125" i="7"/>
  <c r="AG124" i="7"/>
  <c r="AG123" i="7"/>
  <c r="AG122" i="7"/>
  <c r="AG121" i="7"/>
  <c r="AG120" i="7"/>
  <c r="AG119" i="7"/>
  <c r="AA130" i="7"/>
  <c r="AA129" i="7"/>
  <c r="AA128" i="7"/>
  <c r="AA127" i="7"/>
  <c r="AA126" i="7"/>
  <c r="AA125" i="7"/>
  <c r="AA124" i="7"/>
  <c r="AA123" i="7"/>
  <c r="AA122" i="7"/>
  <c r="AA121" i="7"/>
  <c r="AA120" i="7"/>
  <c r="AA119" i="7"/>
  <c r="U130" i="7"/>
  <c r="U129" i="7"/>
  <c r="U128" i="7"/>
  <c r="U127" i="7"/>
  <c r="U126" i="7"/>
  <c r="U125" i="7"/>
  <c r="U124" i="7"/>
  <c r="U123" i="7"/>
  <c r="U122" i="7"/>
  <c r="U121" i="7"/>
  <c r="U120" i="7"/>
  <c r="U119" i="7"/>
  <c r="O130" i="7"/>
  <c r="O129" i="7"/>
  <c r="O128" i="7"/>
  <c r="O127" i="7"/>
  <c r="O126" i="7"/>
  <c r="O125" i="7"/>
  <c r="O124" i="7"/>
  <c r="O123" i="7"/>
  <c r="O122" i="7"/>
  <c r="O121" i="7"/>
  <c r="O120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AZ52" i="7"/>
  <c r="BA52" i="7"/>
  <c r="BB52" i="7"/>
  <c r="BC52" i="7"/>
  <c r="BE52" i="7"/>
  <c r="AW63" i="7"/>
  <c r="AU63" i="7"/>
  <c r="AQ63" i="7"/>
  <c r="AO63" i="7"/>
  <c r="AE63" i="7"/>
  <c r="AC63" i="7"/>
  <c r="S63" i="7"/>
  <c r="Q63" i="7"/>
  <c r="G63" i="7"/>
  <c r="E63" i="7"/>
  <c r="AK62" i="7"/>
  <c r="AI62" i="7"/>
  <c r="AW62" i="7"/>
  <c r="AU62" i="7"/>
  <c r="AQ62" i="7"/>
  <c r="AO62" i="7"/>
  <c r="AE62" i="7"/>
  <c r="AC62" i="7"/>
  <c r="S62" i="7"/>
  <c r="Q62" i="7"/>
  <c r="G62" i="7"/>
  <c r="E62" i="7"/>
  <c r="AK29" i="19"/>
  <c r="E15" i="19"/>
  <c r="G15" i="19"/>
  <c r="K15" i="19"/>
  <c r="M15" i="19"/>
  <c r="Q15" i="19"/>
  <c r="S15" i="19"/>
  <c r="W15" i="19"/>
  <c r="Y15" i="19"/>
  <c r="AC15" i="19"/>
  <c r="AE15" i="19"/>
  <c r="AI15" i="19"/>
  <c r="AK15" i="19"/>
  <c r="AO15" i="19"/>
  <c r="AQ15" i="19"/>
  <c r="AU15" i="19"/>
  <c r="AW15" i="19"/>
  <c r="AZ15" i="19"/>
  <c r="BA15" i="19"/>
  <c r="BB15" i="19"/>
  <c r="BC15" i="19"/>
  <c r="BD15" i="19"/>
  <c r="BE15" i="19"/>
  <c r="BE43" i="20"/>
  <c r="BD43" i="20"/>
  <c r="BC43" i="20"/>
  <c r="BB43" i="20"/>
  <c r="BA43" i="20"/>
  <c r="AZ43" i="20"/>
  <c r="AW43" i="20"/>
  <c r="AU43" i="20"/>
  <c r="AQ43" i="20"/>
  <c r="AO43" i="20"/>
  <c r="AK43" i="20"/>
  <c r="AI43" i="20"/>
  <c r="AE43" i="20"/>
  <c r="AC43" i="20"/>
  <c r="Y43" i="20"/>
  <c r="W43" i="20"/>
  <c r="S43" i="20"/>
  <c r="Q43" i="20"/>
  <c r="M43" i="20"/>
  <c r="K43" i="20"/>
  <c r="G43" i="20"/>
  <c r="E43" i="20"/>
  <c r="BE40" i="13"/>
  <c r="BD40" i="13"/>
  <c r="BC40" i="13"/>
  <c r="BB40" i="13"/>
  <c r="BA40" i="13"/>
  <c r="AZ40" i="13"/>
  <c r="AW40" i="13"/>
  <c r="AU40" i="13"/>
  <c r="AQ40" i="13"/>
  <c r="AO40" i="13"/>
  <c r="AK40" i="13"/>
  <c r="AI40" i="13"/>
  <c r="AE40" i="13"/>
  <c r="AC40" i="13"/>
  <c r="Y40" i="13"/>
  <c r="W40" i="13"/>
  <c r="S40" i="13"/>
  <c r="Q40" i="13"/>
  <c r="M40" i="13"/>
  <c r="K40" i="13"/>
  <c r="G40" i="13"/>
  <c r="E40" i="13"/>
  <c r="BE43" i="12"/>
  <c r="BD43" i="12"/>
  <c r="BC43" i="12"/>
  <c r="BB43" i="12"/>
  <c r="BA43" i="12"/>
  <c r="AZ43" i="12"/>
  <c r="AW43" i="12"/>
  <c r="AU43" i="12"/>
  <c r="AQ43" i="12"/>
  <c r="AO43" i="12"/>
  <c r="AK43" i="12"/>
  <c r="AI43" i="12"/>
  <c r="AE43" i="12"/>
  <c r="AC43" i="12"/>
  <c r="Y43" i="12"/>
  <c r="W43" i="12"/>
  <c r="S43" i="12"/>
  <c r="Q43" i="12"/>
  <c r="M43" i="12"/>
  <c r="K43" i="12"/>
  <c r="G43" i="12"/>
  <c r="E43" i="12"/>
  <c r="AY72" i="20"/>
  <c r="AS72" i="20"/>
  <c r="AM72" i="20"/>
  <c r="AG72" i="20"/>
  <c r="AA72" i="20"/>
  <c r="U72" i="20"/>
  <c r="O72" i="20"/>
  <c r="I72" i="20"/>
  <c r="AY71" i="20"/>
  <c r="AS71" i="20"/>
  <c r="AM71" i="20"/>
  <c r="AG71" i="20"/>
  <c r="AA71" i="20"/>
  <c r="U71" i="20"/>
  <c r="O71" i="20"/>
  <c r="I71" i="20"/>
  <c r="AY70" i="20"/>
  <c r="AS70" i="20"/>
  <c r="AM70" i="20"/>
  <c r="AG70" i="20"/>
  <c r="AA70" i="20"/>
  <c r="U70" i="20"/>
  <c r="O70" i="20"/>
  <c r="I70" i="20"/>
  <c r="AY69" i="20"/>
  <c r="AS69" i="20"/>
  <c r="AM69" i="20"/>
  <c r="AG69" i="20"/>
  <c r="AA69" i="20"/>
  <c r="U69" i="20"/>
  <c r="O69" i="20"/>
  <c r="I69" i="20"/>
  <c r="AY68" i="20"/>
  <c r="AS68" i="20"/>
  <c r="AM68" i="20"/>
  <c r="AG68" i="20"/>
  <c r="AA68" i="20"/>
  <c r="U68" i="20"/>
  <c r="O68" i="20"/>
  <c r="I68" i="20"/>
  <c r="AY67" i="20"/>
  <c r="AS67" i="20"/>
  <c r="AM67" i="20"/>
  <c r="AG67" i="20"/>
  <c r="AA67" i="20"/>
  <c r="U67" i="20"/>
  <c r="O67" i="20"/>
  <c r="I67" i="20"/>
  <c r="AY66" i="20"/>
  <c r="AS66" i="20"/>
  <c r="AM66" i="20"/>
  <c r="AG66" i="20"/>
  <c r="AA66" i="20"/>
  <c r="U66" i="20"/>
  <c r="O66" i="20"/>
  <c r="I66" i="20"/>
  <c r="AY65" i="20"/>
  <c r="AS65" i="20"/>
  <c r="AM65" i="20"/>
  <c r="AG65" i="20"/>
  <c r="AA65" i="20"/>
  <c r="U65" i="20"/>
  <c r="O65" i="20"/>
  <c r="I65" i="20"/>
  <c r="AY64" i="20"/>
  <c r="AS64" i="20"/>
  <c r="AM64" i="20"/>
  <c r="AG64" i="20"/>
  <c r="AA64" i="20"/>
  <c r="U64" i="20"/>
  <c r="O64" i="20"/>
  <c r="I64" i="20"/>
  <c r="AY63" i="20"/>
  <c r="AS63" i="20"/>
  <c r="AM63" i="20"/>
  <c r="AG63" i="20"/>
  <c r="AA63" i="20"/>
  <c r="U63" i="20"/>
  <c r="O63" i="20"/>
  <c r="I63" i="20"/>
  <c r="AY62" i="20"/>
  <c r="AS62" i="20"/>
  <c r="AM62" i="20"/>
  <c r="AG62" i="20"/>
  <c r="AA62" i="20"/>
  <c r="U62" i="20"/>
  <c r="O62" i="20"/>
  <c r="I62" i="20"/>
  <c r="AY61" i="20"/>
  <c r="AS61" i="20"/>
  <c r="AM61" i="20"/>
  <c r="AG61" i="20"/>
  <c r="AA61" i="20"/>
  <c r="U61" i="20"/>
  <c r="O61" i="20"/>
  <c r="I61" i="20"/>
  <c r="AV53" i="20"/>
  <c r="AW53" i="20" s="1"/>
  <c r="AT53" i="20"/>
  <c r="AU53" i="20" s="1"/>
  <c r="AP53" i="20"/>
  <c r="AQ53" i="20" s="1"/>
  <c r="AN53" i="20"/>
  <c r="AO53" i="20" s="1"/>
  <c r="AJ53" i="20"/>
  <c r="AK53" i="20" s="1"/>
  <c r="AH53" i="20"/>
  <c r="AI53" i="20" s="1"/>
  <c r="AD53" i="20"/>
  <c r="AE53" i="20" s="1"/>
  <c r="AB53" i="20"/>
  <c r="AC53" i="20" s="1"/>
  <c r="X53" i="20"/>
  <c r="Y53" i="20" s="1"/>
  <c r="V53" i="20"/>
  <c r="W53" i="20" s="1"/>
  <c r="R53" i="20"/>
  <c r="S53" i="20" s="1"/>
  <c r="P53" i="20"/>
  <c r="Q53" i="20" s="1"/>
  <c r="L53" i="20"/>
  <c r="M53" i="20" s="1"/>
  <c r="J53" i="20"/>
  <c r="K53" i="20" s="1"/>
  <c r="F53" i="20"/>
  <c r="G53" i="20" s="1"/>
  <c r="D53" i="20"/>
  <c r="E53" i="20" s="1"/>
  <c r="AW52" i="20"/>
  <c r="AU52" i="20"/>
  <c r="AQ52" i="20"/>
  <c r="AO52" i="20"/>
  <c r="AK52" i="20"/>
  <c r="AI52" i="20"/>
  <c r="AE52" i="20"/>
  <c r="AC52" i="20"/>
  <c r="Y52" i="20"/>
  <c r="W52" i="20"/>
  <c r="S52" i="20"/>
  <c r="Q52" i="20"/>
  <c r="M52" i="20"/>
  <c r="K52" i="20"/>
  <c r="G52" i="20"/>
  <c r="E52" i="20"/>
  <c r="AW50" i="20"/>
  <c r="AU50" i="20"/>
  <c r="AQ50" i="20"/>
  <c r="AO50" i="20"/>
  <c r="AK50" i="20"/>
  <c r="AI50" i="20"/>
  <c r="AE50" i="20"/>
  <c r="AC50" i="20"/>
  <c r="Y50" i="20"/>
  <c r="W50" i="20"/>
  <c r="S50" i="20"/>
  <c r="Q50" i="20"/>
  <c r="M50" i="20"/>
  <c r="K50" i="20"/>
  <c r="G50" i="20"/>
  <c r="E50" i="20"/>
  <c r="AW49" i="20"/>
  <c r="AU49" i="20"/>
  <c r="AQ49" i="20"/>
  <c r="AO49" i="20"/>
  <c r="AK49" i="20"/>
  <c r="AI49" i="20"/>
  <c r="AE49" i="20"/>
  <c r="AC49" i="20"/>
  <c r="Y49" i="20"/>
  <c r="W49" i="20"/>
  <c r="S49" i="20"/>
  <c r="Q49" i="20"/>
  <c r="M49" i="20"/>
  <c r="K49" i="20"/>
  <c r="G49" i="20"/>
  <c r="E49" i="20"/>
  <c r="AW48" i="20"/>
  <c r="AU48" i="20"/>
  <c r="AQ48" i="20"/>
  <c r="AO48" i="20"/>
  <c r="AK48" i="20"/>
  <c r="AI48" i="20"/>
  <c r="AE48" i="20"/>
  <c r="AC48" i="20"/>
  <c r="Y48" i="20"/>
  <c r="W48" i="20"/>
  <c r="S48" i="20"/>
  <c r="Q48" i="20"/>
  <c r="M48" i="20"/>
  <c r="K48" i="20"/>
  <c r="G48" i="20"/>
  <c r="E48" i="20"/>
  <c r="AW47" i="20"/>
  <c r="AU47" i="20"/>
  <c r="AQ47" i="20"/>
  <c r="AO47" i="20"/>
  <c r="AK47" i="20"/>
  <c r="AI47" i="20"/>
  <c r="AE47" i="20"/>
  <c r="AC47" i="20"/>
  <c r="Y47" i="20"/>
  <c r="W47" i="20"/>
  <c r="S47" i="20"/>
  <c r="Q47" i="20"/>
  <c r="M47" i="20"/>
  <c r="K47" i="20"/>
  <c r="G47" i="20"/>
  <c r="E47" i="20"/>
  <c r="AX44" i="20"/>
  <c r="AV44" i="20"/>
  <c r="AT44" i="20"/>
  <c r="AR44" i="20"/>
  <c r="AP44" i="20"/>
  <c r="AN44" i="20"/>
  <c r="AL44" i="20"/>
  <c r="AJ44" i="20"/>
  <c r="AH44" i="20"/>
  <c r="AF44" i="20"/>
  <c r="AD44" i="20"/>
  <c r="AB44" i="20"/>
  <c r="Z44" i="20"/>
  <c r="X44" i="20"/>
  <c r="V44" i="20"/>
  <c r="T44" i="20"/>
  <c r="R44" i="20"/>
  <c r="P44" i="20"/>
  <c r="N44" i="20"/>
  <c r="L44" i="20"/>
  <c r="J44" i="20"/>
  <c r="H44" i="20"/>
  <c r="F44" i="20"/>
  <c r="D44" i="20"/>
  <c r="BE42" i="20"/>
  <c r="BD42" i="20"/>
  <c r="BC42" i="20"/>
  <c r="BB42" i="20"/>
  <c r="BA42" i="20"/>
  <c r="AZ42" i="20"/>
  <c r="AW42" i="20"/>
  <c r="AU42" i="20"/>
  <c r="AQ42" i="20"/>
  <c r="AO42" i="20"/>
  <c r="AK42" i="20"/>
  <c r="AI42" i="20"/>
  <c r="AE42" i="20"/>
  <c r="AC42" i="20"/>
  <c r="Y42" i="20"/>
  <c r="W42" i="20"/>
  <c r="S42" i="20"/>
  <c r="Q42" i="20"/>
  <c r="M42" i="20"/>
  <c r="K42" i="20"/>
  <c r="G42" i="20"/>
  <c r="E42" i="20"/>
  <c r="BE41" i="20"/>
  <c r="BD41" i="20"/>
  <c r="BC41" i="20"/>
  <c r="BB41" i="20"/>
  <c r="BA41" i="20"/>
  <c r="AZ41" i="20"/>
  <c r="AW41" i="20"/>
  <c r="AU41" i="20"/>
  <c r="AQ41" i="20"/>
  <c r="AO41" i="20"/>
  <c r="AK41" i="20"/>
  <c r="AI41" i="20"/>
  <c r="AE41" i="20"/>
  <c r="AC41" i="20"/>
  <c r="Y41" i="20"/>
  <c r="W41" i="20"/>
  <c r="S41" i="20"/>
  <c r="Q41" i="20"/>
  <c r="M41" i="20"/>
  <c r="K41" i="20"/>
  <c r="G41" i="20"/>
  <c r="E41" i="20"/>
  <c r="BE40" i="20"/>
  <c r="BD40" i="20"/>
  <c r="BC40" i="20"/>
  <c r="BB40" i="20"/>
  <c r="BA40" i="20"/>
  <c r="AZ40" i="20"/>
  <c r="AW40" i="20"/>
  <c r="AU40" i="20"/>
  <c r="AQ40" i="20"/>
  <c r="AO40" i="20"/>
  <c r="AK40" i="20"/>
  <c r="AI40" i="20"/>
  <c r="AE40" i="20"/>
  <c r="AC40" i="20"/>
  <c r="Y40" i="20"/>
  <c r="W40" i="20"/>
  <c r="S40" i="20"/>
  <c r="Q40" i="20"/>
  <c r="M40" i="20"/>
  <c r="K40" i="20"/>
  <c r="G40" i="20"/>
  <c r="E40" i="20"/>
  <c r="BE39" i="20"/>
  <c r="BD39" i="20"/>
  <c r="BC39" i="20"/>
  <c r="BB39" i="20"/>
  <c r="BA39" i="20"/>
  <c r="AZ39" i="20"/>
  <c r="AW39" i="20"/>
  <c r="AU39" i="20"/>
  <c r="AQ39" i="20"/>
  <c r="AO39" i="20"/>
  <c r="AK39" i="20"/>
  <c r="AI39" i="20"/>
  <c r="AE39" i="20"/>
  <c r="AC39" i="20"/>
  <c r="Y39" i="20"/>
  <c r="W39" i="20"/>
  <c r="S39" i="20"/>
  <c r="Q39" i="20"/>
  <c r="M39" i="20"/>
  <c r="K39" i="20"/>
  <c r="G39" i="20"/>
  <c r="E39" i="20"/>
  <c r="BE38" i="20"/>
  <c r="BD38" i="20"/>
  <c r="BC38" i="20"/>
  <c r="BB38" i="20"/>
  <c r="BA38" i="20"/>
  <c r="AZ38" i="20"/>
  <c r="AW38" i="20"/>
  <c r="AU38" i="20"/>
  <c r="AQ38" i="20"/>
  <c r="AO38" i="20"/>
  <c r="AK38" i="20"/>
  <c r="AI38" i="20"/>
  <c r="AE38" i="20"/>
  <c r="AC38" i="20"/>
  <c r="Y38" i="20"/>
  <c r="W38" i="20"/>
  <c r="S38" i="20"/>
  <c r="Q38" i="20"/>
  <c r="M38" i="20"/>
  <c r="K38" i="20"/>
  <c r="G38" i="20"/>
  <c r="E38" i="20"/>
  <c r="BE37" i="20"/>
  <c r="BD37" i="20"/>
  <c r="BC37" i="20"/>
  <c r="BB37" i="20"/>
  <c r="BA37" i="20"/>
  <c r="AZ37" i="20"/>
  <c r="AW37" i="20"/>
  <c r="AU37" i="20"/>
  <c r="AQ37" i="20"/>
  <c r="AO37" i="20"/>
  <c r="AK37" i="20"/>
  <c r="AI37" i="20"/>
  <c r="AE37" i="20"/>
  <c r="AC37" i="20"/>
  <c r="Y37" i="20"/>
  <c r="W37" i="20"/>
  <c r="S37" i="20"/>
  <c r="Q37" i="20"/>
  <c r="M37" i="20"/>
  <c r="K37" i="20"/>
  <c r="G37" i="20"/>
  <c r="E37" i="20"/>
  <c r="BE36" i="20"/>
  <c r="BD36" i="20"/>
  <c r="BC36" i="20"/>
  <c r="BB36" i="20"/>
  <c r="BA36" i="20"/>
  <c r="AZ36" i="20"/>
  <c r="AW36" i="20"/>
  <c r="AU36" i="20"/>
  <c r="AQ36" i="20"/>
  <c r="AO36" i="20"/>
  <c r="AK36" i="20"/>
  <c r="AI36" i="20"/>
  <c r="AE36" i="20"/>
  <c r="AC36" i="20"/>
  <c r="Y36" i="20"/>
  <c r="W36" i="20"/>
  <c r="S36" i="20"/>
  <c r="Q36" i="20"/>
  <c r="M36" i="20"/>
  <c r="K36" i="20"/>
  <c r="G36" i="20"/>
  <c r="E36" i="20"/>
  <c r="BE35" i="20"/>
  <c r="BD35" i="20"/>
  <c r="BC35" i="20"/>
  <c r="BB35" i="20"/>
  <c r="BA35" i="20"/>
  <c r="AZ35" i="20"/>
  <c r="AW35" i="20"/>
  <c r="AU35" i="20"/>
  <c r="AQ35" i="20"/>
  <c r="AO35" i="20"/>
  <c r="AK35" i="20"/>
  <c r="AI35" i="20"/>
  <c r="AE35" i="20"/>
  <c r="AC35" i="20"/>
  <c r="Y35" i="20"/>
  <c r="W35" i="20"/>
  <c r="S35" i="20"/>
  <c r="Q35" i="20"/>
  <c r="M35" i="20"/>
  <c r="K35" i="20"/>
  <c r="G35" i="20"/>
  <c r="E35" i="20"/>
  <c r="BE34" i="20"/>
  <c r="BD34" i="20"/>
  <c r="BC34" i="20"/>
  <c r="BB34" i="20"/>
  <c r="BA34" i="20"/>
  <c r="AZ34" i="20"/>
  <c r="AW34" i="20"/>
  <c r="AU34" i="20"/>
  <c r="AQ34" i="20"/>
  <c r="AO34" i="20"/>
  <c r="AK34" i="20"/>
  <c r="AI34" i="20"/>
  <c r="AE34" i="20"/>
  <c r="AC34" i="20"/>
  <c r="Y34" i="20"/>
  <c r="W34" i="20"/>
  <c r="S34" i="20"/>
  <c r="Q34" i="20"/>
  <c r="M34" i="20"/>
  <c r="K34" i="20"/>
  <c r="G34" i="20"/>
  <c r="E34" i="20"/>
  <c r="BE33" i="20"/>
  <c r="BD33" i="20"/>
  <c r="BC33" i="20"/>
  <c r="BB33" i="20"/>
  <c r="BA33" i="20"/>
  <c r="AZ33" i="20"/>
  <c r="AW33" i="20"/>
  <c r="AU33" i="20"/>
  <c r="AQ33" i="20"/>
  <c r="AO33" i="20"/>
  <c r="AK33" i="20"/>
  <c r="AI33" i="20"/>
  <c r="AE33" i="20"/>
  <c r="AC33" i="20"/>
  <c r="Y33" i="20"/>
  <c r="W33" i="20"/>
  <c r="S33" i="20"/>
  <c r="Q33" i="20"/>
  <c r="M33" i="20"/>
  <c r="K33" i="20"/>
  <c r="G33" i="20"/>
  <c r="E33" i="20"/>
  <c r="BE32" i="20"/>
  <c r="BD32" i="20"/>
  <c r="BC32" i="20"/>
  <c r="BB32" i="20"/>
  <c r="BA32" i="20"/>
  <c r="AZ32" i="20"/>
  <c r="AW32" i="20"/>
  <c r="AU32" i="20"/>
  <c r="AQ32" i="20"/>
  <c r="AO32" i="20"/>
  <c r="AK32" i="20"/>
  <c r="AI32" i="20"/>
  <c r="AE32" i="20"/>
  <c r="AC32" i="20"/>
  <c r="Y32" i="20"/>
  <c r="W32" i="20"/>
  <c r="S32" i="20"/>
  <c r="Q32" i="20"/>
  <c r="M32" i="20"/>
  <c r="K32" i="20"/>
  <c r="G32" i="20"/>
  <c r="E32" i="20"/>
  <c r="BE31" i="20"/>
  <c r="BD31" i="20"/>
  <c r="BC31" i="20"/>
  <c r="BB31" i="20"/>
  <c r="BA31" i="20"/>
  <c r="AZ31" i="20"/>
  <c r="AW31" i="20"/>
  <c r="AU31" i="20"/>
  <c r="AQ31" i="20"/>
  <c r="AO31" i="20"/>
  <c r="AK31" i="20"/>
  <c r="AI31" i="20"/>
  <c r="AE31" i="20"/>
  <c r="AC31" i="20"/>
  <c r="Y31" i="20"/>
  <c r="W31" i="20"/>
  <c r="S31" i="20"/>
  <c r="Q31" i="20"/>
  <c r="M31" i="20"/>
  <c r="K31" i="20"/>
  <c r="G31" i="20"/>
  <c r="E31" i="20"/>
  <c r="BE30" i="20"/>
  <c r="BD30" i="20"/>
  <c r="BC30" i="20"/>
  <c r="BB30" i="20"/>
  <c r="BA30" i="20"/>
  <c r="AZ30" i="20"/>
  <c r="AW30" i="20"/>
  <c r="AU30" i="20"/>
  <c r="AQ30" i="20"/>
  <c r="AO30" i="20"/>
  <c r="AK30" i="20"/>
  <c r="AI30" i="20"/>
  <c r="AE30" i="20"/>
  <c r="AC30" i="20"/>
  <c r="Y30" i="20"/>
  <c r="W30" i="20"/>
  <c r="S30" i="20"/>
  <c r="Q30" i="20"/>
  <c r="M30" i="20"/>
  <c r="K30" i="20"/>
  <c r="G30" i="20"/>
  <c r="E30" i="20"/>
  <c r="BE29" i="20"/>
  <c r="BD29" i="20"/>
  <c r="BC29" i="20"/>
  <c r="BB29" i="20"/>
  <c r="BA29" i="20"/>
  <c r="AZ29" i="20"/>
  <c r="AW29" i="20"/>
  <c r="AU29" i="20"/>
  <c r="AQ29" i="20"/>
  <c r="AO29" i="20"/>
  <c r="AK29" i="20"/>
  <c r="AI29" i="20"/>
  <c r="AE29" i="20"/>
  <c r="AC29" i="20"/>
  <c r="Y29" i="20"/>
  <c r="W29" i="20"/>
  <c r="S29" i="20"/>
  <c r="Q29" i="20"/>
  <c r="M29" i="20"/>
  <c r="K29" i="20"/>
  <c r="G29" i="20"/>
  <c r="E29" i="20"/>
  <c r="BE28" i="20"/>
  <c r="BD28" i="20"/>
  <c r="BC28" i="20"/>
  <c r="BB28" i="20"/>
  <c r="BA28" i="20"/>
  <c r="AZ28" i="20"/>
  <c r="AW28" i="20"/>
  <c r="AU28" i="20"/>
  <c r="AQ28" i="20"/>
  <c r="AO28" i="20"/>
  <c r="AK28" i="20"/>
  <c r="AI28" i="20"/>
  <c r="AE28" i="20"/>
  <c r="AC28" i="20"/>
  <c r="Y28" i="20"/>
  <c r="W28" i="20"/>
  <c r="S28" i="20"/>
  <c r="Q28" i="20"/>
  <c r="M28" i="20"/>
  <c r="K28" i="20"/>
  <c r="G28" i="20"/>
  <c r="E28" i="20"/>
  <c r="BE27" i="20"/>
  <c r="BD27" i="20"/>
  <c r="BC27" i="20"/>
  <c r="BB27" i="20"/>
  <c r="BA27" i="20"/>
  <c r="AZ27" i="20"/>
  <c r="AW27" i="20"/>
  <c r="AU27" i="20"/>
  <c r="AQ27" i="20"/>
  <c r="AO27" i="20"/>
  <c r="AK27" i="20"/>
  <c r="AI27" i="20"/>
  <c r="AE27" i="20"/>
  <c r="AC27" i="20"/>
  <c r="Y27" i="20"/>
  <c r="W27" i="20"/>
  <c r="S27" i="20"/>
  <c r="Q27" i="20"/>
  <c r="M27" i="20"/>
  <c r="K27" i="20"/>
  <c r="G27" i="20"/>
  <c r="E27" i="20"/>
  <c r="BE26" i="20"/>
  <c r="BD26" i="20"/>
  <c r="BC26" i="20"/>
  <c r="BB26" i="20"/>
  <c r="BA26" i="20"/>
  <c r="AZ26" i="20"/>
  <c r="AW26" i="20"/>
  <c r="AU26" i="20"/>
  <c r="AQ26" i="20"/>
  <c r="AO26" i="20"/>
  <c r="AK26" i="20"/>
  <c r="AI26" i="20"/>
  <c r="AE26" i="20"/>
  <c r="AC26" i="20"/>
  <c r="Y26" i="20"/>
  <c r="W26" i="20"/>
  <c r="S26" i="20"/>
  <c r="Q26" i="20"/>
  <c r="M26" i="20"/>
  <c r="K26" i="20"/>
  <c r="G26" i="20"/>
  <c r="E26" i="20"/>
  <c r="BE25" i="20"/>
  <c r="BD25" i="20"/>
  <c r="BC25" i="20"/>
  <c r="BB25" i="20"/>
  <c r="BA25" i="20"/>
  <c r="AZ25" i="20"/>
  <c r="AW25" i="20"/>
  <c r="AU25" i="20"/>
  <c r="AQ25" i="20"/>
  <c r="AO25" i="20"/>
  <c r="AK25" i="20"/>
  <c r="AI25" i="20"/>
  <c r="AE25" i="20"/>
  <c r="AC25" i="20"/>
  <c r="Y25" i="20"/>
  <c r="W25" i="20"/>
  <c r="S25" i="20"/>
  <c r="Q25" i="20"/>
  <c r="M25" i="20"/>
  <c r="K25" i="20"/>
  <c r="G25" i="20"/>
  <c r="E25" i="20"/>
  <c r="BE24" i="20"/>
  <c r="BD24" i="20"/>
  <c r="BC24" i="20"/>
  <c r="BB24" i="20"/>
  <c r="BA24" i="20"/>
  <c r="AZ24" i="20"/>
  <c r="AW24" i="20"/>
  <c r="AU24" i="20"/>
  <c r="AQ24" i="20"/>
  <c r="AO24" i="20"/>
  <c r="AK24" i="20"/>
  <c r="AI24" i="20"/>
  <c r="AE24" i="20"/>
  <c r="AC24" i="20"/>
  <c r="Y24" i="20"/>
  <c r="W24" i="20"/>
  <c r="S24" i="20"/>
  <c r="Q24" i="20"/>
  <c r="M24" i="20"/>
  <c r="K24" i="20"/>
  <c r="G24" i="20"/>
  <c r="E24" i="20"/>
  <c r="BE23" i="20"/>
  <c r="BD23" i="20"/>
  <c r="BC23" i="20"/>
  <c r="BB23" i="20"/>
  <c r="BA23" i="20"/>
  <c r="AZ23" i="20"/>
  <c r="AW23" i="20"/>
  <c r="AU23" i="20"/>
  <c r="AQ23" i="20"/>
  <c r="AO23" i="20"/>
  <c r="AK23" i="20"/>
  <c r="AI23" i="20"/>
  <c r="AE23" i="20"/>
  <c r="AC23" i="20"/>
  <c r="Y23" i="20"/>
  <c r="W23" i="20"/>
  <c r="S23" i="20"/>
  <c r="Q23" i="20"/>
  <c r="M23" i="20"/>
  <c r="K23" i="20"/>
  <c r="G23" i="20"/>
  <c r="E23" i="20"/>
  <c r="BE22" i="20"/>
  <c r="BD22" i="20"/>
  <c r="BC22" i="20"/>
  <c r="BB22" i="20"/>
  <c r="BA22" i="20"/>
  <c r="AZ22" i="20"/>
  <c r="AW22" i="20"/>
  <c r="AU22" i="20"/>
  <c r="AQ22" i="20"/>
  <c r="AO22" i="20"/>
  <c r="AK22" i="20"/>
  <c r="AI22" i="20"/>
  <c r="AE22" i="20"/>
  <c r="AC22" i="20"/>
  <c r="Y22" i="20"/>
  <c r="W22" i="20"/>
  <c r="S22" i="20"/>
  <c r="Q22" i="20"/>
  <c r="M22" i="20"/>
  <c r="K22" i="20"/>
  <c r="G22" i="20"/>
  <c r="E22" i="20"/>
  <c r="BE21" i="20"/>
  <c r="BD21" i="20"/>
  <c r="BC21" i="20"/>
  <c r="BB21" i="20"/>
  <c r="BA21" i="20"/>
  <c r="AZ21" i="20"/>
  <c r="AW21" i="20"/>
  <c r="AU21" i="20"/>
  <c r="AQ21" i="20"/>
  <c r="AO21" i="20"/>
  <c r="AK21" i="20"/>
  <c r="AI21" i="20"/>
  <c r="AE21" i="20"/>
  <c r="AC21" i="20"/>
  <c r="Y21" i="20"/>
  <c r="W21" i="20"/>
  <c r="S21" i="20"/>
  <c r="Q21" i="20"/>
  <c r="M21" i="20"/>
  <c r="K21" i="20"/>
  <c r="G21" i="20"/>
  <c r="E21" i="20"/>
  <c r="BE20" i="20"/>
  <c r="BD20" i="20"/>
  <c r="BC20" i="20"/>
  <c r="BB20" i="20"/>
  <c r="BA20" i="20"/>
  <c r="AZ20" i="20"/>
  <c r="AW20" i="20"/>
  <c r="AU20" i="20"/>
  <c r="AQ20" i="20"/>
  <c r="AO20" i="20"/>
  <c r="AK20" i="20"/>
  <c r="AI20" i="20"/>
  <c r="AE20" i="20"/>
  <c r="AC20" i="20"/>
  <c r="Y20" i="20"/>
  <c r="W20" i="20"/>
  <c r="S20" i="20"/>
  <c r="Q20" i="20"/>
  <c r="M20" i="20"/>
  <c r="K20" i="20"/>
  <c r="G20" i="20"/>
  <c r="E20" i="20"/>
  <c r="BE19" i="20"/>
  <c r="BD19" i="20"/>
  <c r="BC19" i="20"/>
  <c r="BB19" i="20"/>
  <c r="BA19" i="20"/>
  <c r="AZ19" i="20"/>
  <c r="AW19" i="20"/>
  <c r="AU19" i="20"/>
  <c r="AQ19" i="20"/>
  <c r="AO19" i="20"/>
  <c r="AK19" i="20"/>
  <c r="AI19" i="20"/>
  <c r="AE19" i="20"/>
  <c r="AC19" i="20"/>
  <c r="Y19" i="20"/>
  <c r="W19" i="20"/>
  <c r="S19" i="20"/>
  <c r="Q19" i="20"/>
  <c r="M19" i="20"/>
  <c r="K19" i="20"/>
  <c r="G19" i="20"/>
  <c r="E19" i="20"/>
  <c r="BE18" i="20"/>
  <c r="BD18" i="20"/>
  <c r="BC18" i="20"/>
  <c r="BB18" i="20"/>
  <c r="BA18" i="20"/>
  <c r="AZ18" i="20"/>
  <c r="AW18" i="20"/>
  <c r="AU18" i="20"/>
  <c r="AQ18" i="20"/>
  <c r="AO18" i="20"/>
  <c r="AK18" i="20"/>
  <c r="AI18" i="20"/>
  <c r="AE18" i="20"/>
  <c r="AC18" i="20"/>
  <c r="Y18" i="20"/>
  <c r="W18" i="20"/>
  <c r="S18" i="20"/>
  <c r="Q18" i="20"/>
  <c r="M18" i="20"/>
  <c r="K18" i="20"/>
  <c r="G18" i="20"/>
  <c r="E18" i="20"/>
  <c r="BE17" i="20"/>
  <c r="BD17" i="20"/>
  <c r="BC17" i="20"/>
  <c r="BB17" i="20"/>
  <c r="BA17" i="20"/>
  <c r="AZ17" i="20"/>
  <c r="Y17" i="20"/>
  <c r="W17" i="20"/>
  <c r="BE16" i="20"/>
  <c r="BD16" i="20"/>
  <c r="BC16" i="20"/>
  <c r="BB16" i="20"/>
  <c r="BA16" i="20"/>
  <c r="AZ16" i="20"/>
  <c r="Y16" i="20"/>
  <c r="W16" i="20"/>
  <c r="BD12" i="20"/>
  <c r="BB12" i="20"/>
  <c r="AZ12" i="20"/>
  <c r="BE15" i="20"/>
  <c r="BD15" i="20"/>
  <c r="BC15" i="20"/>
  <c r="BB15" i="20"/>
  <c r="BA15" i="20"/>
  <c r="AZ15" i="20"/>
  <c r="BD11" i="20"/>
  <c r="W15" i="12"/>
  <c r="W16" i="12"/>
  <c r="W17" i="12"/>
  <c r="W18" i="12"/>
  <c r="W19" i="12"/>
  <c r="Y15" i="12"/>
  <c r="Y16" i="12"/>
  <c r="Y17" i="12"/>
  <c r="Y18" i="12"/>
  <c r="Y19" i="12"/>
  <c r="AK47" i="7"/>
  <c r="AI47" i="7"/>
  <c r="AY68" i="19"/>
  <c r="AS68" i="19"/>
  <c r="AM68" i="19"/>
  <c r="AG68" i="19"/>
  <c r="AA68" i="19"/>
  <c r="U68" i="19"/>
  <c r="O68" i="19"/>
  <c r="I68" i="19"/>
  <c r="AY67" i="19"/>
  <c r="AS67" i="19"/>
  <c r="AM67" i="19"/>
  <c r="AG67" i="19"/>
  <c r="AA67" i="19"/>
  <c r="U67" i="19"/>
  <c r="O67" i="19"/>
  <c r="I67" i="19"/>
  <c r="AY66" i="19"/>
  <c r="AS66" i="19"/>
  <c r="AM66" i="19"/>
  <c r="AG66" i="19"/>
  <c r="AA66" i="19"/>
  <c r="U66" i="19"/>
  <c r="O66" i="19"/>
  <c r="I66" i="19"/>
  <c r="AY65" i="19"/>
  <c r="AS65" i="19"/>
  <c r="AM65" i="19"/>
  <c r="AG65" i="19"/>
  <c r="AA65" i="19"/>
  <c r="U65" i="19"/>
  <c r="O65" i="19"/>
  <c r="I65" i="19"/>
  <c r="AY64" i="19"/>
  <c r="AS64" i="19"/>
  <c r="AM64" i="19"/>
  <c r="AG64" i="19"/>
  <c r="AA64" i="19"/>
  <c r="U64" i="19"/>
  <c r="O64" i="19"/>
  <c r="I64" i="19"/>
  <c r="AY63" i="19"/>
  <c r="AS63" i="19"/>
  <c r="AM63" i="19"/>
  <c r="AG63" i="19"/>
  <c r="AA63" i="19"/>
  <c r="U63" i="19"/>
  <c r="O63" i="19"/>
  <c r="I63" i="19"/>
  <c r="AY62" i="19"/>
  <c r="AS62" i="19"/>
  <c r="AM62" i="19"/>
  <c r="AG62" i="19"/>
  <c r="AA62" i="19"/>
  <c r="U62" i="19"/>
  <c r="O62" i="19"/>
  <c r="I62" i="19"/>
  <c r="AY61" i="19"/>
  <c r="AS61" i="19"/>
  <c r="AM61" i="19"/>
  <c r="AG61" i="19"/>
  <c r="AA61" i="19"/>
  <c r="U61" i="19"/>
  <c r="O61" i="19"/>
  <c r="I61" i="19"/>
  <c r="AY60" i="19"/>
  <c r="AS60" i="19"/>
  <c r="AM60" i="19"/>
  <c r="AG60" i="19"/>
  <c r="AA60" i="19"/>
  <c r="U60" i="19"/>
  <c r="O60" i="19"/>
  <c r="I60" i="19"/>
  <c r="AY59" i="19"/>
  <c r="AS59" i="19"/>
  <c r="AM59" i="19"/>
  <c r="AG59" i="19"/>
  <c r="AA59" i="19"/>
  <c r="U59" i="19"/>
  <c r="O59" i="19"/>
  <c r="I59" i="19"/>
  <c r="AY58" i="19"/>
  <c r="AS58" i="19"/>
  <c r="AM58" i="19"/>
  <c r="AG58" i="19"/>
  <c r="AA58" i="19"/>
  <c r="U58" i="19"/>
  <c r="O58" i="19"/>
  <c r="I58" i="19"/>
  <c r="AY57" i="19"/>
  <c r="AS57" i="19"/>
  <c r="AM57" i="19"/>
  <c r="AG57" i="19"/>
  <c r="AA57" i="19"/>
  <c r="U57" i="19"/>
  <c r="O57" i="19"/>
  <c r="I57" i="19"/>
  <c r="AV49" i="19"/>
  <c r="AW49" i="19" s="1"/>
  <c r="AT49" i="19"/>
  <c r="AU49" i="19" s="1"/>
  <c r="AP49" i="19"/>
  <c r="AQ49" i="19" s="1"/>
  <c r="AN49" i="19"/>
  <c r="AO49" i="19" s="1"/>
  <c r="AJ49" i="19"/>
  <c r="AK49" i="19" s="1"/>
  <c r="AH49" i="19"/>
  <c r="AI49" i="19" s="1"/>
  <c r="AD49" i="19"/>
  <c r="AE49" i="19" s="1"/>
  <c r="AB49" i="19"/>
  <c r="AC49" i="19" s="1"/>
  <c r="X49" i="19"/>
  <c r="Y49" i="19" s="1"/>
  <c r="V49" i="19"/>
  <c r="W49" i="19" s="1"/>
  <c r="R49" i="19"/>
  <c r="S49" i="19" s="1"/>
  <c r="P49" i="19"/>
  <c r="Q49" i="19" s="1"/>
  <c r="L49" i="19"/>
  <c r="M49" i="19" s="1"/>
  <c r="J49" i="19"/>
  <c r="K49" i="19" s="1"/>
  <c r="F49" i="19"/>
  <c r="G49" i="19" s="1"/>
  <c r="D49" i="19"/>
  <c r="E49" i="19" s="1"/>
  <c r="AW48" i="19"/>
  <c r="AU48" i="19"/>
  <c r="AQ48" i="19"/>
  <c r="AO48" i="19"/>
  <c r="AK48" i="19"/>
  <c r="AI48" i="19"/>
  <c r="AE48" i="19"/>
  <c r="AC48" i="19"/>
  <c r="Y48" i="19"/>
  <c r="W48" i="19"/>
  <c r="S48" i="19"/>
  <c r="Q48" i="19"/>
  <c r="M48" i="19"/>
  <c r="K48" i="19"/>
  <c r="G48" i="19"/>
  <c r="E48" i="19"/>
  <c r="AW46" i="19"/>
  <c r="AU46" i="19"/>
  <c r="AQ46" i="19"/>
  <c r="AO46" i="19"/>
  <c r="AK46" i="19"/>
  <c r="AI46" i="19"/>
  <c r="AE46" i="19"/>
  <c r="AC46" i="19"/>
  <c r="Y46" i="19"/>
  <c r="W46" i="19"/>
  <c r="S46" i="19"/>
  <c r="Q46" i="19"/>
  <c r="M46" i="19"/>
  <c r="K46" i="19"/>
  <c r="G46" i="19"/>
  <c r="E46" i="19"/>
  <c r="AW45" i="19"/>
  <c r="AU45" i="19"/>
  <c r="AQ45" i="19"/>
  <c r="AO45" i="19"/>
  <c r="AK45" i="19"/>
  <c r="AI45" i="19"/>
  <c r="AE45" i="19"/>
  <c r="AC45" i="19"/>
  <c r="Y45" i="19"/>
  <c r="W45" i="19"/>
  <c r="S45" i="19"/>
  <c r="Q45" i="19"/>
  <c r="M45" i="19"/>
  <c r="K45" i="19"/>
  <c r="G45" i="19"/>
  <c r="E45" i="19"/>
  <c r="AW44" i="19"/>
  <c r="AU44" i="19"/>
  <c r="AQ44" i="19"/>
  <c r="AO44" i="19"/>
  <c r="AK44" i="19"/>
  <c r="AI44" i="19"/>
  <c r="AE44" i="19"/>
  <c r="AC44" i="19"/>
  <c r="Y44" i="19"/>
  <c r="W44" i="19"/>
  <c r="S44" i="19"/>
  <c r="Q44" i="19"/>
  <c r="M44" i="19"/>
  <c r="K44" i="19"/>
  <c r="G44" i="19"/>
  <c r="E44" i="19"/>
  <c r="AW43" i="19"/>
  <c r="AU43" i="19"/>
  <c r="AQ43" i="19"/>
  <c r="AO43" i="19"/>
  <c r="AK43" i="19"/>
  <c r="AI43" i="19"/>
  <c r="AE43" i="19"/>
  <c r="AC43" i="19"/>
  <c r="Y43" i="19"/>
  <c r="W43" i="19"/>
  <c r="S43" i="19"/>
  <c r="Q43" i="19"/>
  <c r="M43" i="19"/>
  <c r="K43" i="19"/>
  <c r="G43" i="19"/>
  <c r="E43" i="19"/>
  <c r="AX40" i="19"/>
  <c r="AV40" i="19"/>
  <c r="AT40" i="19"/>
  <c r="AR40" i="19"/>
  <c r="AP40" i="19"/>
  <c r="AN40" i="19"/>
  <c r="AL40" i="19"/>
  <c r="AJ40" i="19"/>
  <c r="AH40" i="19"/>
  <c r="AF40" i="19"/>
  <c r="AD40" i="19"/>
  <c r="AB40" i="19"/>
  <c r="Z40" i="19"/>
  <c r="X40" i="19"/>
  <c r="V40" i="19"/>
  <c r="T40" i="19"/>
  <c r="R40" i="19"/>
  <c r="P40" i="19"/>
  <c r="N40" i="19"/>
  <c r="L40" i="19"/>
  <c r="J40" i="19"/>
  <c r="H40" i="19"/>
  <c r="F40" i="19"/>
  <c r="D40" i="19"/>
  <c r="BE38" i="19"/>
  <c r="BD38" i="19"/>
  <c r="BC38" i="19"/>
  <c r="BB38" i="19"/>
  <c r="BA38" i="19"/>
  <c r="AZ38" i="19"/>
  <c r="AW38" i="19"/>
  <c r="AU38" i="19"/>
  <c r="AQ38" i="19"/>
  <c r="AO38" i="19"/>
  <c r="AK38" i="19"/>
  <c r="AI38" i="19"/>
  <c r="AE38" i="19"/>
  <c r="AC38" i="19"/>
  <c r="Y38" i="19"/>
  <c r="W38" i="19"/>
  <c r="S38" i="19"/>
  <c r="Q38" i="19"/>
  <c r="M38" i="19"/>
  <c r="K38" i="19"/>
  <c r="G38" i="19"/>
  <c r="E38" i="19"/>
  <c r="BE37" i="19"/>
  <c r="BD37" i="19"/>
  <c r="BC37" i="19"/>
  <c r="BB37" i="19"/>
  <c r="BA37" i="19"/>
  <c r="AZ37" i="19"/>
  <c r="AW37" i="19"/>
  <c r="AU37" i="19"/>
  <c r="AQ37" i="19"/>
  <c r="AO37" i="19"/>
  <c r="AK37" i="19"/>
  <c r="AI37" i="19"/>
  <c r="AE37" i="19"/>
  <c r="AC37" i="19"/>
  <c r="Y37" i="19"/>
  <c r="W37" i="19"/>
  <c r="S37" i="19"/>
  <c r="Q37" i="19"/>
  <c r="M37" i="19"/>
  <c r="K37" i="19"/>
  <c r="G37" i="19"/>
  <c r="E37" i="19"/>
  <c r="BE36" i="19"/>
  <c r="BD36" i="19"/>
  <c r="BC36" i="19"/>
  <c r="BB36" i="19"/>
  <c r="BA36" i="19"/>
  <c r="AZ36" i="19"/>
  <c r="AW36" i="19"/>
  <c r="AU36" i="19"/>
  <c r="AQ36" i="19"/>
  <c r="AO36" i="19"/>
  <c r="AK36" i="19"/>
  <c r="AI36" i="19"/>
  <c r="AE36" i="19"/>
  <c r="AC36" i="19"/>
  <c r="Y36" i="19"/>
  <c r="W36" i="19"/>
  <c r="S36" i="19"/>
  <c r="Q36" i="19"/>
  <c r="M36" i="19"/>
  <c r="K36" i="19"/>
  <c r="G36" i="19"/>
  <c r="E36" i="19"/>
  <c r="BE35" i="19"/>
  <c r="BD35" i="19"/>
  <c r="BC35" i="19"/>
  <c r="BB35" i="19"/>
  <c r="BA35" i="19"/>
  <c r="AZ35" i="19"/>
  <c r="AW35" i="19"/>
  <c r="AU35" i="19"/>
  <c r="AQ35" i="19"/>
  <c r="AO35" i="19"/>
  <c r="AK35" i="19"/>
  <c r="AI35" i="19"/>
  <c r="AE35" i="19"/>
  <c r="AC35" i="19"/>
  <c r="Y35" i="19"/>
  <c r="W35" i="19"/>
  <c r="S35" i="19"/>
  <c r="Q35" i="19"/>
  <c r="M35" i="19"/>
  <c r="K35" i="19"/>
  <c r="G35" i="19"/>
  <c r="E35" i="19"/>
  <c r="BE34" i="19"/>
  <c r="BD34" i="19"/>
  <c r="BC34" i="19"/>
  <c r="BB34" i="19"/>
  <c r="BA34" i="19"/>
  <c r="AZ34" i="19"/>
  <c r="AW34" i="19"/>
  <c r="AU34" i="19"/>
  <c r="AQ34" i="19"/>
  <c r="AO34" i="19"/>
  <c r="AK34" i="19"/>
  <c r="AI34" i="19"/>
  <c r="AE34" i="19"/>
  <c r="AC34" i="19"/>
  <c r="Y34" i="19"/>
  <c r="W34" i="19"/>
  <c r="S34" i="19"/>
  <c r="Q34" i="19"/>
  <c r="M34" i="19"/>
  <c r="K34" i="19"/>
  <c r="G34" i="19"/>
  <c r="E34" i="19"/>
  <c r="BE33" i="19"/>
  <c r="BD33" i="19"/>
  <c r="BC33" i="19"/>
  <c r="BB33" i="19"/>
  <c r="BA33" i="19"/>
  <c r="AZ33" i="19"/>
  <c r="AW33" i="19"/>
  <c r="AU33" i="19"/>
  <c r="AQ33" i="19"/>
  <c r="AO33" i="19"/>
  <c r="AK33" i="19"/>
  <c r="AI33" i="19"/>
  <c r="AE33" i="19"/>
  <c r="AC33" i="19"/>
  <c r="Y33" i="19"/>
  <c r="W33" i="19"/>
  <c r="S33" i="19"/>
  <c r="Q33" i="19"/>
  <c r="M33" i="19"/>
  <c r="K33" i="19"/>
  <c r="G33" i="19"/>
  <c r="E33" i="19"/>
  <c r="BE32" i="19"/>
  <c r="BD32" i="19"/>
  <c r="BC32" i="19"/>
  <c r="BB32" i="19"/>
  <c r="BA32" i="19"/>
  <c r="AZ32" i="19"/>
  <c r="AW32" i="19"/>
  <c r="AU32" i="19"/>
  <c r="AQ32" i="19"/>
  <c r="AO32" i="19"/>
  <c r="AK32" i="19"/>
  <c r="AI32" i="19"/>
  <c r="AE32" i="19"/>
  <c r="AC32" i="19"/>
  <c r="Y32" i="19"/>
  <c r="W32" i="19"/>
  <c r="S32" i="19"/>
  <c r="Q32" i="19"/>
  <c r="M32" i="19"/>
  <c r="K32" i="19"/>
  <c r="G32" i="19"/>
  <c r="E32" i="19"/>
  <c r="BE31" i="19"/>
  <c r="BD31" i="19"/>
  <c r="BC31" i="19"/>
  <c r="BB31" i="19"/>
  <c r="BA31" i="19"/>
  <c r="AZ31" i="19"/>
  <c r="AW31" i="19"/>
  <c r="AU31" i="19"/>
  <c r="AQ31" i="19"/>
  <c r="AO31" i="19"/>
  <c r="AK31" i="19"/>
  <c r="AI31" i="19"/>
  <c r="AE31" i="19"/>
  <c r="AC31" i="19"/>
  <c r="Y31" i="19"/>
  <c r="W31" i="19"/>
  <c r="S31" i="19"/>
  <c r="Q31" i="19"/>
  <c r="M31" i="19"/>
  <c r="K31" i="19"/>
  <c r="G31" i="19"/>
  <c r="E31" i="19"/>
  <c r="BE30" i="19"/>
  <c r="BD30" i="19"/>
  <c r="BC30" i="19"/>
  <c r="BB30" i="19"/>
  <c r="BA30" i="19"/>
  <c r="AZ30" i="19"/>
  <c r="AW30" i="19"/>
  <c r="AU30" i="19"/>
  <c r="AQ30" i="19"/>
  <c r="AO30" i="19"/>
  <c r="AK30" i="19"/>
  <c r="AI30" i="19"/>
  <c r="AE30" i="19"/>
  <c r="AC30" i="19"/>
  <c r="Y30" i="19"/>
  <c r="W30" i="19"/>
  <c r="S30" i="19"/>
  <c r="Q30" i="19"/>
  <c r="M30" i="19"/>
  <c r="K30" i="19"/>
  <c r="G30" i="19"/>
  <c r="E30" i="19"/>
  <c r="BE29" i="19"/>
  <c r="BD29" i="19"/>
  <c r="BC29" i="19"/>
  <c r="BB29" i="19"/>
  <c r="BA29" i="19"/>
  <c r="AZ29" i="19"/>
  <c r="AW29" i="19"/>
  <c r="AU29" i="19"/>
  <c r="AQ29" i="19"/>
  <c r="AO29" i="19"/>
  <c r="AI29" i="19"/>
  <c r="AE29" i="19"/>
  <c r="AC29" i="19"/>
  <c r="Y29" i="19"/>
  <c r="W29" i="19"/>
  <c r="S29" i="19"/>
  <c r="Q29" i="19"/>
  <c r="M29" i="19"/>
  <c r="K29" i="19"/>
  <c r="G29" i="19"/>
  <c r="E29" i="19"/>
  <c r="BE28" i="19"/>
  <c r="BD28" i="19"/>
  <c r="BC28" i="19"/>
  <c r="BB28" i="19"/>
  <c r="BA28" i="19"/>
  <c r="AZ28" i="19"/>
  <c r="AW28" i="19"/>
  <c r="AU28" i="19"/>
  <c r="AQ28" i="19"/>
  <c r="AO28" i="19"/>
  <c r="AK28" i="19"/>
  <c r="AI28" i="19"/>
  <c r="AE28" i="19"/>
  <c r="AC28" i="19"/>
  <c r="Y28" i="19"/>
  <c r="W28" i="19"/>
  <c r="S28" i="19"/>
  <c r="Q28" i="19"/>
  <c r="M28" i="19"/>
  <c r="K28" i="19"/>
  <c r="G28" i="19"/>
  <c r="E28" i="19"/>
  <c r="BE27" i="19"/>
  <c r="BD27" i="19"/>
  <c r="BC27" i="19"/>
  <c r="BB27" i="19"/>
  <c r="BA27" i="19"/>
  <c r="AZ27" i="19"/>
  <c r="AW27" i="19"/>
  <c r="AU27" i="19"/>
  <c r="AQ27" i="19"/>
  <c r="AO27" i="19"/>
  <c r="AK27" i="19"/>
  <c r="AI27" i="19"/>
  <c r="AE27" i="19"/>
  <c r="AC27" i="19"/>
  <c r="Y27" i="19"/>
  <c r="W27" i="19"/>
  <c r="S27" i="19"/>
  <c r="Q27" i="19"/>
  <c r="M27" i="19"/>
  <c r="K27" i="19"/>
  <c r="G27" i="19"/>
  <c r="E27" i="19"/>
  <c r="BE26" i="19"/>
  <c r="BD26" i="19"/>
  <c r="BC26" i="19"/>
  <c r="BB26" i="19"/>
  <c r="BA26" i="19"/>
  <c r="AZ26" i="19"/>
  <c r="AW26" i="19"/>
  <c r="AU26" i="19"/>
  <c r="AQ26" i="19"/>
  <c r="AO26" i="19"/>
  <c r="AK26" i="19"/>
  <c r="AI26" i="19"/>
  <c r="AE26" i="19"/>
  <c r="AC26" i="19"/>
  <c r="Y26" i="19"/>
  <c r="W26" i="19"/>
  <c r="S26" i="19"/>
  <c r="Q26" i="19"/>
  <c r="M26" i="19"/>
  <c r="K26" i="19"/>
  <c r="G26" i="19"/>
  <c r="E26" i="19"/>
  <c r="BE25" i="19"/>
  <c r="BD25" i="19"/>
  <c r="BC25" i="19"/>
  <c r="BB25" i="19"/>
  <c r="BA25" i="19"/>
  <c r="AZ25" i="19"/>
  <c r="AW25" i="19"/>
  <c r="AU25" i="19"/>
  <c r="AQ25" i="19"/>
  <c r="AO25" i="19"/>
  <c r="AK25" i="19"/>
  <c r="AI25" i="19"/>
  <c r="AE25" i="19"/>
  <c r="AC25" i="19"/>
  <c r="Y25" i="19"/>
  <c r="W25" i="19"/>
  <c r="S25" i="19"/>
  <c r="Q25" i="19"/>
  <c r="M25" i="19"/>
  <c r="K25" i="19"/>
  <c r="G25" i="19"/>
  <c r="E25" i="19"/>
  <c r="BE24" i="19"/>
  <c r="BD24" i="19"/>
  <c r="BC24" i="19"/>
  <c r="BB24" i="19"/>
  <c r="BA24" i="19"/>
  <c r="AZ24" i="19"/>
  <c r="AW24" i="19"/>
  <c r="AU24" i="19"/>
  <c r="AQ24" i="19"/>
  <c r="AO24" i="19"/>
  <c r="AK24" i="19"/>
  <c r="AI24" i="19"/>
  <c r="AE24" i="19"/>
  <c r="AC24" i="19"/>
  <c r="Y24" i="19"/>
  <c r="W24" i="19"/>
  <c r="S24" i="19"/>
  <c r="Q24" i="19"/>
  <c r="M24" i="19"/>
  <c r="K24" i="19"/>
  <c r="G24" i="19"/>
  <c r="E24" i="19"/>
  <c r="BE23" i="19"/>
  <c r="BD23" i="19"/>
  <c r="BC23" i="19"/>
  <c r="BB23" i="19"/>
  <c r="BA23" i="19"/>
  <c r="AZ23" i="19"/>
  <c r="AW23" i="19"/>
  <c r="AU23" i="19"/>
  <c r="AQ23" i="19"/>
  <c r="AO23" i="19"/>
  <c r="AK23" i="19"/>
  <c r="AI23" i="19"/>
  <c r="AE23" i="19"/>
  <c r="AC23" i="19"/>
  <c r="Y23" i="19"/>
  <c r="W23" i="19"/>
  <c r="S23" i="19"/>
  <c r="Q23" i="19"/>
  <c r="M23" i="19"/>
  <c r="K23" i="19"/>
  <c r="G23" i="19"/>
  <c r="E23" i="19"/>
  <c r="BE22" i="19"/>
  <c r="BD22" i="19"/>
  <c r="BC22" i="19"/>
  <c r="BB22" i="19"/>
  <c r="BA22" i="19"/>
  <c r="AZ22" i="19"/>
  <c r="AW22" i="19"/>
  <c r="AU22" i="19"/>
  <c r="AQ22" i="19"/>
  <c r="AO22" i="19"/>
  <c r="AK22" i="19"/>
  <c r="AI22" i="19"/>
  <c r="AE22" i="19"/>
  <c r="AC22" i="19"/>
  <c r="Y22" i="19"/>
  <c r="W22" i="19"/>
  <c r="S22" i="19"/>
  <c r="Q22" i="19"/>
  <c r="M22" i="19"/>
  <c r="K22" i="19"/>
  <c r="G22" i="19"/>
  <c r="E22" i="19"/>
  <c r="BE21" i="19"/>
  <c r="BD21" i="19"/>
  <c r="BC21" i="19"/>
  <c r="BB21" i="19"/>
  <c r="BA21" i="19"/>
  <c r="AZ21" i="19"/>
  <c r="AW21" i="19"/>
  <c r="AU21" i="19"/>
  <c r="AQ21" i="19"/>
  <c r="AO21" i="19"/>
  <c r="AK21" i="19"/>
  <c r="AI21" i="19"/>
  <c r="AE21" i="19"/>
  <c r="AC21" i="19"/>
  <c r="Y21" i="19"/>
  <c r="W21" i="19"/>
  <c r="S21" i="19"/>
  <c r="Q21" i="19"/>
  <c r="M21" i="19"/>
  <c r="K21" i="19"/>
  <c r="G21" i="19"/>
  <c r="E21" i="19"/>
  <c r="BE20" i="19"/>
  <c r="BD20" i="19"/>
  <c r="BC20" i="19"/>
  <c r="BB20" i="19"/>
  <c r="BA20" i="19"/>
  <c r="AZ20" i="19"/>
  <c r="AW20" i="19"/>
  <c r="AU20" i="19"/>
  <c r="AQ20" i="19"/>
  <c r="AO20" i="19"/>
  <c r="AK20" i="19"/>
  <c r="AI20" i="19"/>
  <c r="AE20" i="19"/>
  <c r="AC20" i="19"/>
  <c r="Y20" i="19"/>
  <c r="W20" i="19"/>
  <c r="S20" i="19"/>
  <c r="Q20" i="19"/>
  <c r="M20" i="19"/>
  <c r="K20" i="19"/>
  <c r="G20" i="19"/>
  <c r="E20" i="19"/>
  <c r="BE19" i="19"/>
  <c r="BD19" i="19"/>
  <c r="BC19" i="19"/>
  <c r="BB19" i="19"/>
  <c r="BA19" i="19"/>
  <c r="AZ19" i="19"/>
  <c r="AW19" i="19"/>
  <c r="AU19" i="19"/>
  <c r="AQ19" i="19"/>
  <c r="AO19" i="19"/>
  <c r="AK19" i="19"/>
  <c r="AI19" i="19"/>
  <c r="AE19" i="19"/>
  <c r="AC19" i="19"/>
  <c r="Y19" i="19"/>
  <c r="W19" i="19"/>
  <c r="S19" i="19"/>
  <c r="Q19" i="19"/>
  <c r="M19" i="19"/>
  <c r="K19" i="19"/>
  <c r="G19" i="19"/>
  <c r="E19" i="19"/>
  <c r="BE18" i="19"/>
  <c r="BD18" i="19"/>
  <c r="BC18" i="19"/>
  <c r="BB18" i="19"/>
  <c r="BA18" i="19"/>
  <c r="AZ18" i="19"/>
  <c r="AW18" i="19"/>
  <c r="AU18" i="19"/>
  <c r="AQ18" i="19"/>
  <c r="AO18" i="19"/>
  <c r="AK18" i="19"/>
  <c r="AI18" i="19"/>
  <c r="AE18" i="19"/>
  <c r="AC18" i="19"/>
  <c r="Y18" i="19"/>
  <c r="W18" i="19"/>
  <c r="S18" i="19"/>
  <c r="Q18" i="19"/>
  <c r="M18" i="19"/>
  <c r="K18" i="19"/>
  <c r="G18" i="19"/>
  <c r="E18" i="19"/>
  <c r="BE17" i="19"/>
  <c r="BD17" i="19"/>
  <c r="BC17" i="19"/>
  <c r="BB17" i="19"/>
  <c r="BA17" i="19"/>
  <c r="AZ17" i="19"/>
  <c r="AW17" i="19"/>
  <c r="AU17" i="19"/>
  <c r="AQ17" i="19"/>
  <c r="AO17" i="19"/>
  <c r="AK17" i="19"/>
  <c r="AI17" i="19"/>
  <c r="AE17" i="19"/>
  <c r="AC17" i="19"/>
  <c r="Y17" i="19"/>
  <c r="W17" i="19"/>
  <c r="S17" i="19"/>
  <c r="Q17" i="19"/>
  <c r="M17" i="19"/>
  <c r="K17" i="19"/>
  <c r="G17" i="19"/>
  <c r="E17" i="19"/>
  <c r="BE16" i="19"/>
  <c r="BD16" i="19"/>
  <c r="BC16" i="19"/>
  <c r="BB16" i="19"/>
  <c r="BA16" i="19"/>
  <c r="AZ16" i="19"/>
  <c r="AW16" i="19"/>
  <c r="AU16" i="19"/>
  <c r="AQ16" i="19"/>
  <c r="AO16" i="19"/>
  <c r="AK16" i="19"/>
  <c r="AI16" i="19"/>
  <c r="AE16" i="19"/>
  <c r="AC16" i="19"/>
  <c r="Y16" i="19"/>
  <c r="W16" i="19"/>
  <c r="S16" i="19"/>
  <c r="Q16" i="19"/>
  <c r="M16" i="19"/>
  <c r="K16" i="19"/>
  <c r="G16" i="19"/>
  <c r="E16" i="19"/>
  <c r="BE11" i="19"/>
  <c r="BD11" i="19"/>
  <c r="BC11" i="19"/>
  <c r="BB11" i="19"/>
  <c r="BA11" i="19"/>
  <c r="AZ11" i="19"/>
  <c r="AW11" i="19"/>
  <c r="AU11" i="19"/>
  <c r="AQ11" i="19"/>
  <c r="AO11" i="19"/>
  <c r="AK11" i="19"/>
  <c r="AI11" i="19"/>
  <c r="AE11" i="19"/>
  <c r="AC11" i="19"/>
  <c r="BE14" i="19"/>
  <c r="BD14" i="19"/>
  <c r="BC14" i="19"/>
  <c r="BB14" i="19"/>
  <c r="BA14" i="19"/>
  <c r="AZ14" i="19"/>
  <c r="AW14" i="19"/>
  <c r="AU14" i="19"/>
  <c r="AQ14" i="19"/>
  <c r="AO14" i="19"/>
  <c r="AK14" i="19"/>
  <c r="AI14" i="19"/>
  <c r="AE14" i="19"/>
  <c r="AC14" i="19"/>
  <c r="AU35" i="13"/>
  <c r="AW35" i="13"/>
  <c r="AZ35" i="13"/>
  <c r="BA35" i="13"/>
  <c r="BB35" i="13"/>
  <c r="BC35" i="13"/>
  <c r="BD35" i="13"/>
  <c r="BE35" i="13"/>
  <c r="AO35" i="13"/>
  <c r="E35" i="13"/>
  <c r="G35" i="13"/>
  <c r="K35" i="13"/>
  <c r="M35" i="13"/>
  <c r="Q35" i="13"/>
  <c r="S35" i="13"/>
  <c r="W35" i="13"/>
  <c r="Y35" i="13"/>
  <c r="AC35" i="13"/>
  <c r="AE35" i="13"/>
  <c r="AI35" i="13"/>
  <c r="AK35" i="13"/>
  <c r="AQ35" i="13"/>
  <c r="BE30" i="13"/>
  <c r="BD30" i="13"/>
  <c r="BC30" i="13"/>
  <c r="BB30" i="13"/>
  <c r="BA30" i="13"/>
  <c r="AZ30" i="13"/>
  <c r="AW30" i="13"/>
  <c r="AU30" i="13"/>
  <c r="AQ30" i="13"/>
  <c r="AO30" i="13"/>
  <c r="AE30" i="13"/>
  <c r="AC30" i="13"/>
  <c r="Y30" i="13"/>
  <c r="W30" i="13"/>
  <c r="S30" i="13"/>
  <c r="Q30" i="13"/>
  <c r="M30" i="13"/>
  <c r="K30" i="13"/>
  <c r="G30" i="13"/>
  <c r="E30" i="13"/>
  <c r="AZ15" i="12"/>
  <c r="BA15" i="12"/>
  <c r="BB15" i="12"/>
  <c r="BC15" i="12"/>
  <c r="BD15" i="12"/>
  <c r="BE15" i="12"/>
  <c r="AZ16" i="12"/>
  <c r="BA16" i="12"/>
  <c r="BB16" i="12"/>
  <c r="BC16" i="12"/>
  <c r="BD16" i="12"/>
  <c r="BE16" i="12"/>
  <c r="AZ17" i="12"/>
  <c r="BA17" i="12"/>
  <c r="BB17" i="12"/>
  <c r="BC17" i="12"/>
  <c r="BD17" i="12"/>
  <c r="BE17" i="12"/>
  <c r="AZ18" i="12"/>
  <c r="BA18" i="12"/>
  <c r="BB18" i="12"/>
  <c r="BC18" i="12"/>
  <c r="BD18" i="12"/>
  <c r="BE18" i="12"/>
  <c r="AZ19" i="12"/>
  <c r="BA19" i="12"/>
  <c r="BB19" i="12"/>
  <c r="BC19" i="12"/>
  <c r="BD19" i="12"/>
  <c r="BE19" i="12"/>
  <c r="AZ20" i="12"/>
  <c r="BA20" i="12"/>
  <c r="BB20" i="12"/>
  <c r="BC20" i="12"/>
  <c r="BD20" i="12"/>
  <c r="BE20" i="12"/>
  <c r="AZ21" i="12"/>
  <c r="BA21" i="12"/>
  <c r="BB21" i="12"/>
  <c r="BC21" i="12"/>
  <c r="BD21" i="12"/>
  <c r="BE21" i="12"/>
  <c r="AZ22" i="12"/>
  <c r="BA22" i="12"/>
  <c r="BB22" i="12"/>
  <c r="BC22" i="12"/>
  <c r="BD22" i="12"/>
  <c r="BE22" i="12"/>
  <c r="AZ23" i="12"/>
  <c r="BA23" i="12"/>
  <c r="BB23" i="12"/>
  <c r="BC23" i="12"/>
  <c r="BD23" i="12"/>
  <c r="BE23" i="12"/>
  <c r="AZ24" i="12"/>
  <c r="BA24" i="12"/>
  <c r="BB24" i="12"/>
  <c r="BC24" i="12"/>
  <c r="BD24" i="12"/>
  <c r="BE24" i="12"/>
  <c r="AZ25" i="12"/>
  <c r="BA25" i="12"/>
  <c r="BB25" i="12"/>
  <c r="BC25" i="12"/>
  <c r="BD25" i="12"/>
  <c r="BE25" i="12"/>
  <c r="AZ26" i="12"/>
  <c r="BA26" i="12"/>
  <c r="BB26" i="12"/>
  <c r="BC26" i="12"/>
  <c r="BD26" i="12"/>
  <c r="BE26" i="12"/>
  <c r="AZ28" i="12"/>
  <c r="BA28" i="12"/>
  <c r="BB28" i="12"/>
  <c r="BC28" i="12"/>
  <c r="BD28" i="12"/>
  <c r="BE28" i="12"/>
  <c r="AZ27" i="12"/>
  <c r="BA27" i="12"/>
  <c r="BB27" i="12"/>
  <c r="BC27" i="12"/>
  <c r="BD27" i="12"/>
  <c r="BE27" i="12"/>
  <c r="AZ29" i="12"/>
  <c r="BA29" i="12"/>
  <c r="BB29" i="12"/>
  <c r="BC29" i="12"/>
  <c r="BD29" i="12"/>
  <c r="BE29" i="12"/>
  <c r="AZ30" i="12"/>
  <c r="BA30" i="12"/>
  <c r="BB30" i="12"/>
  <c r="BC30" i="12"/>
  <c r="BD30" i="12"/>
  <c r="BE30" i="12"/>
  <c r="AZ31" i="12"/>
  <c r="BA31" i="12"/>
  <c r="BB31" i="12"/>
  <c r="BC31" i="12"/>
  <c r="BD31" i="12"/>
  <c r="BE31" i="12"/>
  <c r="AZ32" i="12"/>
  <c r="BA32" i="12"/>
  <c r="BB32" i="12"/>
  <c r="BC32" i="12"/>
  <c r="BD32" i="12"/>
  <c r="BE32" i="12"/>
  <c r="AZ33" i="12"/>
  <c r="BA33" i="12"/>
  <c r="BB33" i="12"/>
  <c r="BC33" i="12"/>
  <c r="BD33" i="12"/>
  <c r="BE33" i="12"/>
  <c r="AZ34" i="12"/>
  <c r="BA34" i="12"/>
  <c r="BB34" i="12"/>
  <c r="BC34" i="12"/>
  <c r="BD34" i="12"/>
  <c r="BE34" i="12"/>
  <c r="AZ35" i="12"/>
  <c r="BA35" i="12"/>
  <c r="BB35" i="12"/>
  <c r="BC35" i="12"/>
  <c r="BD35" i="12"/>
  <c r="BE35" i="12"/>
  <c r="AZ36" i="12"/>
  <c r="BA36" i="12"/>
  <c r="BB36" i="12"/>
  <c r="BC36" i="12"/>
  <c r="BD36" i="12"/>
  <c r="BE36" i="12"/>
  <c r="AZ37" i="12"/>
  <c r="BA37" i="12"/>
  <c r="BB37" i="12"/>
  <c r="BC37" i="12"/>
  <c r="BD37" i="12"/>
  <c r="BE37" i="12"/>
  <c r="AZ38" i="12"/>
  <c r="BA38" i="12"/>
  <c r="BB38" i="12"/>
  <c r="BC38" i="12"/>
  <c r="BD38" i="12"/>
  <c r="BE38" i="12"/>
  <c r="AZ39" i="12"/>
  <c r="BA39" i="12"/>
  <c r="BB39" i="12"/>
  <c r="BC39" i="12"/>
  <c r="BD39" i="12"/>
  <c r="BE39" i="12"/>
  <c r="AZ40" i="12"/>
  <c r="BA40" i="12"/>
  <c r="BB40" i="12"/>
  <c r="BC40" i="12"/>
  <c r="BD40" i="12"/>
  <c r="BE40" i="12"/>
  <c r="AZ41" i="12"/>
  <c r="BA41" i="12"/>
  <c r="BB41" i="12"/>
  <c r="BC41" i="12"/>
  <c r="BD41" i="12"/>
  <c r="BE41" i="12"/>
  <c r="AZ42" i="12"/>
  <c r="BA42" i="12"/>
  <c r="BB42" i="12"/>
  <c r="BC42" i="12"/>
  <c r="BD42" i="12"/>
  <c r="BE42" i="12"/>
  <c r="BD11" i="12"/>
  <c r="H50" i="7"/>
  <c r="D50" i="7"/>
  <c r="BE47" i="7"/>
  <c r="BD47" i="7"/>
  <c r="BC47" i="7"/>
  <c r="BB47" i="7"/>
  <c r="BA47" i="7"/>
  <c r="AZ47" i="7"/>
  <c r="AW47" i="7"/>
  <c r="AU47" i="7"/>
  <c r="AQ47" i="7"/>
  <c r="AO47" i="7"/>
  <c r="AE47" i="7"/>
  <c r="AC47" i="7"/>
  <c r="Y47" i="7"/>
  <c r="W47" i="7"/>
  <c r="S47" i="7"/>
  <c r="Q47" i="7"/>
  <c r="M47" i="7"/>
  <c r="K47" i="7"/>
  <c r="G47" i="7"/>
  <c r="E47" i="7"/>
  <c r="AC29" i="13"/>
  <c r="AO22" i="13"/>
  <c r="AO29" i="13"/>
  <c r="AW42" i="12"/>
  <c r="AU42" i="12"/>
  <c r="AQ42" i="12"/>
  <c r="AO42" i="12"/>
  <c r="AK42" i="12"/>
  <c r="AI42" i="12"/>
  <c r="AE42" i="12"/>
  <c r="AC42" i="12"/>
  <c r="Y42" i="12"/>
  <c r="W42" i="12"/>
  <c r="S42" i="12"/>
  <c r="Q42" i="12"/>
  <c r="M42" i="12"/>
  <c r="K42" i="12"/>
  <c r="G42" i="12"/>
  <c r="E42" i="12"/>
  <c r="AW41" i="12"/>
  <c r="AU41" i="12"/>
  <c r="AQ41" i="12"/>
  <c r="AO41" i="12"/>
  <c r="AK41" i="12"/>
  <c r="AI41" i="12"/>
  <c r="AE41" i="12"/>
  <c r="AC41" i="12"/>
  <c r="Y41" i="12"/>
  <c r="W41" i="12"/>
  <c r="S41" i="12"/>
  <c r="Q41" i="12"/>
  <c r="M41" i="12"/>
  <c r="K41" i="12"/>
  <c r="G41" i="12"/>
  <c r="E41" i="12"/>
  <c r="AW40" i="12"/>
  <c r="AU40" i="12"/>
  <c r="AQ40" i="12"/>
  <c r="AO40" i="12"/>
  <c r="AK40" i="12"/>
  <c r="AI40" i="12"/>
  <c r="AE40" i="12"/>
  <c r="AC40" i="12"/>
  <c r="Y40" i="12"/>
  <c r="W40" i="12"/>
  <c r="S40" i="12"/>
  <c r="Q40" i="12"/>
  <c r="M40" i="12"/>
  <c r="K40" i="12"/>
  <c r="G40" i="12"/>
  <c r="E40" i="12"/>
  <c r="AW39" i="12"/>
  <c r="AU39" i="12"/>
  <c r="AQ39" i="12"/>
  <c r="AO39" i="12"/>
  <c r="AK39" i="12"/>
  <c r="AI39" i="12"/>
  <c r="AE39" i="12"/>
  <c r="AC39" i="12"/>
  <c r="Y39" i="12"/>
  <c r="W39" i="12"/>
  <c r="S39" i="12"/>
  <c r="Q39" i="12"/>
  <c r="M39" i="12"/>
  <c r="K39" i="12"/>
  <c r="G39" i="12"/>
  <c r="E39" i="12"/>
  <c r="AW38" i="12"/>
  <c r="AU38" i="12"/>
  <c r="AQ38" i="12"/>
  <c r="AO38" i="12"/>
  <c r="AK38" i="12"/>
  <c r="AI38" i="12"/>
  <c r="AE38" i="12"/>
  <c r="AC38" i="12"/>
  <c r="Y38" i="12"/>
  <c r="W38" i="12"/>
  <c r="S38" i="12"/>
  <c r="Q38" i="12"/>
  <c r="M38" i="12"/>
  <c r="K38" i="12"/>
  <c r="G38" i="12"/>
  <c r="E38" i="12"/>
  <c r="AW37" i="12"/>
  <c r="AU37" i="12"/>
  <c r="AQ37" i="12"/>
  <c r="AO37" i="12"/>
  <c r="AK37" i="12"/>
  <c r="AI37" i="12"/>
  <c r="AE37" i="12"/>
  <c r="AC37" i="12"/>
  <c r="Y37" i="12"/>
  <c r="W37" i="12"/>
  <c r="S37" i="12"/>
  <c r="Q37" i="12"/>
  <c r="M37" i="12"/>
  <c r="K37" i="12"/>
  <c r="G37" i="12"/>
  <c r="E37" i="12"/>
  <c r="AW36" i="12"/>
  <c r="AU36" i="12"/>
  <c r="AQ36" i="12"/>
  <c r="AO36" i="12"/>
  <c r="AK36" i="12"/>
  <c r="AI36" i="12"/>
  <c r="AE36" i="12"/>
  <c r="AC36" i="12"/>
  <c r="Y36" i="12"/>
  <c r="W36" i="12"/>
  <c r="S36" i="12"/>
  <c r="Q36" i="12"/>
  <c r="M36" i="12"/>
  <c r="K36" i="12"/>
  <c r="G36" i="12"/>
  <c r="E36" i="12"/>
  <c r="AW35" i="12"/>
  <c r="AU35" i="12"/>
  <c r="AQ35" i="12"/>
  <c r="AO35" i="12"/>
  <c r="AK35" i="12"/>
  <c r="AI35" i="12"/>
  <c r="AE35" i="12"/>
  <c r="AC35" i="12"/>
  <c r="Y35" i="12"/>
  <c r="W35" i="12"/>
  <c r="S35" i="12"/>
  <c r="Q35" i="12"/>
  <c r="M35" i="12"/>
  <c r="K35" i="12"/>
  <c r="G35" i="12"/>
  <c r="E35" i="12"/>
  <c r="AW34" i="12"/>
  <c r="AU34" i="12"/>
  <c r="AQ34" i="12"/>
  <c r="AO34" i="12"/>
  <c r="AK34" i="12"/>
  <c r="AI34" i="12"/>
  <c r="AE34" i="12"/>
  <c r="AC34" i="12"/>
  <c r="Y34" i="12"/>
  <c r="W34" i="12"/>
  <c r="S34" i="12"/>
  <c r="Q34" i="12"/>
  <c r="M34" i="12"/>
  <c r="K34" i="12"/>
  <c r="G34" i="12"/>
  <c r="E34" i="12"/>
  <c r="AW33" i="12"/>
  <c r="AU33" i="12"/>
  <c r="AQ33" i="12"/>
  <c r="AO33" i="12"/>
  <c r="AK33" i="12"/>
  <c r="AI33" i="12"/>
  <c r="AE33" i="12"/>
  <c r="AC33" i="12"/>
  <c r="Y33" i="12"/>
  <c r="W33" i="12"/>
  <c r="S33" i="12"/>
  <c r="Q33" i="12"/>
  <c r="M33" i="12"/>
  <c r="K33" i="12"/>
  <c r="G33" i="12"/>
  <c r="E33" i="12"/>
  <c r="AW32" i="12"/>
  <c r="AU32" i="12"/>
  <c r="AQ32" i="12"/>
  <c r="AO32" i="12"/>
  <c r="AK32" i="12"/>
  <c r="AI32" i="12"/>
  <c r="AE32" i="12"/>
  <c r="AC32" i="12"/>
  <c r="Y32" i="12"/>
  <c r="W32" i="12"/>
  <c r="S32" i="12"/>
  <c r="Q32" i="12"/>
  <c r="M32" i="12"/>
  <c r="K32" i="12"/>
  <c r="G32" i="12"/>
  <c r="E32" i="12"/>
  <c r="AW31" i="12"/>
  <c r="AU31" i="12"/>
  <c r="AQ31" i="12"/>
  <c r="AO31" i="12"/>
  <c r="AK31" i="12"/>
  <c r="AI31" i="12"/>
  <c r="AE31" i="12"/>
  <c r="AC31" i="12"/>
  <c r="Y31" i="12"/>
  <c r="W31" i="12"/>
  <c r="S31" i="12"/>
  <c r="Q31" i="12"/>
  <c r="M31" i="12"/>
  <c r="K31" i="12"/>
  <c r="G31" i="12"/>
  <c r="E31" i="12"/>
  <c r="AW30" i="12"/>
  <c r="AU30" i="12"/>
  <c r="AQ30" i="12"/>
  <c r="AO30" i="12"/>
  <c r="AK30" i="12"/>
  <c r="AI30" i="12"/>
  <c r="AE30" i="12"/>
  <c r="AC30" i="12"/>
  <c r="Y30" i="12"/>
  <c r="W30" i="12"/>
  <c r="S30" i="12"/>
  <c r="Q30" i="12"/>
  <c r="M30" i="12"/>
  <c r="K30" i="12"/>
  <c r="G30" i="12"/>
  <c r="E30" i="12"/>
  <c r="AW29" i="12"/>
  <c r="AU29" i="12"/>
  <c r="AQ29" i="12"/>
  <c r="AO29" i="12"/>
  <c r="AK29" i="12"/>
  <c r="AI29" i="12"/>
  <c r="AE29" i="12"/>
  <c r="AC29" i="12"/>
  <c r="Y29" i="12"/>
  <c r="W29" i="12"/>
  <c r="S29" i="12"/>
  <c r="Q29" i="12"/>
  <c r="M29" i="12"/>
  <c r="K29" i="12"/>
  <c r="G29" i="12"/>
  <c r="E29" i="12"/>
  <c r="AW27" i="12"/>
  <c r="AU27" i="12"/>
  <c r="AQ27" i="12"/>
  <c r="AO27" i="12"/>
  <c r="AK27" i="12"/>
  <c r="AI27" i="12"/>
  <c r="AE27" i="12"/>
  <c r="AC27" i="12"/>
  <c r="Y27" i="12"/>
  <c r="W27" i="12"/>
  <c r="S27" i="12"/>
  <c r="Q27" i="12"/>
  <c r="M27" i="12"/>
  <c r="K27" i="12"/>
  <c r="G27" i="12"/>
  <c r="E27" i="12"/>
  <c r="AW28" i="12"/>
  <c r="AU28" i="12"/>
  <c r="AQ28" i="12"/>
  <c r="AO28" i="12"/>
  <c r="AK28" i="12"/>
  <c r="AI28" i="12"/>
  <c r="AE28" i="12"/>
  <c r="AC28" i="12"/>
  <c r="Y28" i="12"/>
  <c r="W28" i="12"/>
  <c r="S28" i="12"/>
  <c r="Q28" i="12"/>
  <c r="M28" i="12"/>
  <c r="K28" i="12"/>
  <c r="G28" i="12"/>
  <c r="E28" i="12"/>
  <c r="AW26" i="12"/>
  <c r="AU26" i="12"/>
  <c r="AQ26" i="12"/>
  <c r="AO26" i="12"/>
  <c r="AK26" i="12"/>
  <c r="AI26" i="12"/>
  <c r="AE26" i="12"/>
  <c r="AC26" i="12"/>
  <c r="Y26" i="12"/>
  <c r="W26" i="12"/>
  <c r="S26" i="12"/>
  <c r="Q26" i="12"/>
  <c r="M26" i="12"/>
  <c r="K26" i="12"/>
  <c r="G26" i="12"/>
  <c r="E26" i="12"/>
  <c r="AW25" i="12"/>
  <c r="AU25" i="12"/>
  <c r="AQ25" i="12"/>
  <c r="AO25" i="12"/>
  <c r="AK25" i="12"/>
  <c r="AI25" i="12"/>
  <c r="AE25" i="12"/>
  <c r="AC25" i="12"/>
  <c r="Y25" i="12"/>
  <c r="W25" i="12"/>
  <c r="S25" i="12"/>
  <c r="Q25" i="12"/>
  <c r="M25" i="12"/>
  <c r="K25" i="12"/>
  <c r="G25" i="12"/>
  <c r="E25" i="12"/>
  <c r="AW24" i="12"/>
  <c r="AU24" i="12"/>
  <c r="AQ24" i="12"/>
  <c r="AO24" i="12"/>
  <c r="AK24" i="12"/>
  <c r="AI24" i="12"/>
  <c r="AE24" i="12"/>
  <c r="AC24" i="12"/>
  <c r="Y24" i="12"/>
  <c r="W24" i="12"/>
  <c r="S24" i="12"/>
  <c r="Q24" i="12"/>
  <c r="M24" i="12"/>
  <c r="K24" i="12"/>
  <c r="G24" i="12"/>
  <c r="E24" i="12"/>
  <c r="AW23" i="12"/>
  <c r="AU23" i="12"/>
  <c r="AQ23" i="12"/>
  <c r="AO23" i="12"/>
  <c r="AK23" i="12"/>
  <c r="AI23" i="12"/>
  <c r="AE23" i="12"/>
  <c r="AC23" i="12"/>
  <c r="Y23" i="12"/>
  <c r="W23" i="12"/>
  <c r="S23" i="12"/>
  <c r="Q23" i="12"/>
  <c r="M23" i="12"/>
  <c r="K23" i="12"/>
  <c r="G23" i="12"/>
  <c r="E23" i="12"/>
  <c r="AW22" i="12"/>
  <c r="AU22" i="12"/>
  <c r="AQ22" i="12"/>
  <c r="AO22" i="12"/>
  <c r="AK22" i="12"/>
  <c r="AI22" i="12"/>
  <c r="AE22" i="12"/>
  <c r="AC22" i="12"/>
  <c r="Y22" i="12"/>
  <c r="W22" i="12"/>
  <c r="S22" i="12"/>
  <c r="Q22" i="12"/>
  <c r="M22" i="12"/>
  <c r="K22" i="12"/>
  <c r="G22" i="12"/>
  <c r="E22" i="12"/>
  <c r="AW21" i="12"/>
  <c r="AU21" i="12"/>
  <c r="AQ21" i="12"/>
  <c r="AO21" i="12"/>
  <c r="AK21" i="12"/>
  <c r="AI21" i="12"/>
  <c r="AE21" i="12"/>
  <c r="AC21" i="12"/>
  <c r="Y21" i="12"/>
  <c r="W21" i="12"/>
  <c r="S21" i="12"/>
  <c r="Q21" i="12"/>
  <c r="M21" i="12"/>
  <c r="K21" i="12"/>
  <c r="G21" i="12"/>
  <c r="E21" i="12"/>
  <c r="AW20" i="12"/>
  <c r="AU20" i="12"/>
  <c r="AQ20" i="12"/>
  <c r="AO20" i="12"/>
  <c r="AK20" i="12"/>
  <c r="AI20" i="12"/>
  <c r="AE20" i="12"/>
  <c r="AC20" i="12"/>
  <c r="Y20" i="12"/>
  <c r="W20" i="12"/>
  <c r="S20" i="12"/>
  <c r="Q20" i="12"/>
  <c r="M20" i="12"/>
  <c r="K20" i="12"/>
  <c r="G20" i="12"/>
  <c r="E20" i="12"/>
  <c r="AW19" i="12"/>
  <c r="AU19" i="12"/>
  <c r="AQ19" i="12"/>
  <c r="AO19" i="12"/>
  <c r="AK19" i="12"/>
  <c r="AI19" i="12"/>
  <c r="AE19" i="12"/>
  <c r="AC19" i="12"/>
  <c r="S19" i="12"/>
  <c r="Q19" i="12"/>
  <c r="M19" i="12"/>
  <c r="K19" i="12"/>
  <c r="G19" i="12"/>
  <c r="E19" i="12"/>
  <c r="AW18" i="12"/>
  <c r="AU18" i="12"/>
  <c r="AQ18" i="12"/>
  <c r="AO18" i="12"/>
  <c r="AK18" i="12"/>
  <c r="AI18" i="12"/>
  <c r="AE18" i="12"/>
  <c r="AC18" i="12"/>
  <c r="S18" i="12"/>
  <c r="Q18" i="12"/>
  <c r="M18" i="12"/>
  <c r="K18" i="12"/>
  <c r="G18" i="12"/>
  <c r="E18" i="12"/>
  <c r="D44" i="12"/>
  <c r="F44" i="12"/>
  <c r="H44" i="12"/>
  <c r="J44" i="12"/>
  <c r="L44" i="12"/>
  <c r="N44" i="12"/>
  <c r="P44" i="12"/>
  <c r="R44" i="12"/>
  <c r="T44" i="12"/>
  <c r="V44" i="12"/>
  <c r="X44" i="12"/>
  <c r="Z44" i="12"/>
  <c r="AB44" i="12"/>
  <c r="AD44" i="12"/>
  <c r="AF44" i="12"/>
  <c r="AH44" i="12"/>
  <c r="AJ44" i="12"/>
  <c r="AL44" i="12"/>
  <c r="AN44" i="12"/>
  <c r="AP44" i="12"/>
  <c r="AR44" i="12"/>
  <c r="AT44" i="12"/>
  <c r="AV44" i="12"/>
  <c r="AX44" i="12"/>
  <c r="E47" i="12"/>
  <c r="G47" i="12"/>
  <c r="K47" i="12"/>
  <c r="M47" i="12"/>
  <c r="Q47" i="12"/>
  <c r="S47" i="12"/>
  <c r="W47" i="12"/>
  <c r="Y47" i="12"/>
  <c r="AC47" i="12"/>
  <c r="AE47" i="12"/>
  <c r="AI47" i="12"/>
  <c r="AK47" i="12"/>
  <c r="AO47" i="12"/>
  <c r="AQ47" i="12"/>
  <c r="AU47" i="12"/>
  <c r="AW47" i="12"/>
  <c r="BA47" i="12"/>
  <c r="BC47" i="12"/>
  <c r="BE47" i="12"/>
  <c r="E48" i="12"/>
  <c r="G48" i="12"/>
  <c r="K48" i="12"/>
  <c r="M48" i="12"/>
  <c r="Q48" i="12"/>
  <c r="S48" i="12"/>
  <c r="W48" i="12"/>
  <c r="Y48" i="12"/>
  <c r="AC48" i="12"/>
  <c r="AE48" i="12"/>
  <c r="AI48" i="12"/>
  <c r="AK48" i="12"/>
  <c r="AO48" i="12"/>
  <c r="AQ48" i="12"/>
  <c r="E49" i="12"/>
  <c r="G49" i="12"/>
  <c r="K49" i="12"/>
  <c r="M49" i="12"/>
  <c r="Q49" i="12"/>
  <c r="S49" i="12"/>
  <c r="W49" i="12"/>
  <c r="Y49" i="12"/>
  <c r="AC49" i="12"/>
  <c r="AE49" i="12"/>
  <c r="AI49" i="12"/>
  <c r="AK49" i="12"/>
  <c r="AO49" i="12"/>
  <c r="AQ49" i="12"/>
  <c r="E50" i="12"/>
  <c r="G50" i="12"/>
  <c r="K50" i="12"/>
  <c r="M50" i="12"/>
  <c r="Q50" i="12"/>
  <c r="S50" i="12"/>
  <c r="W50" i="12"/>
  <c r="Y50" i="12"/>
  <c r="AC50" i="12"/>
  <c r="AE50" i="12"/>
  <c r="AI50" i="12"/>
  <c r="AK50" i="12"/>
  <c r="AO50" i="12"/>
  <c r="AQ50" i="12"/>
  <c r="E52" i="12"/>
  <c r="G52" i="12"/>
  <c r="K52" i="12"/>
  <c r="M52" i="12"/>
  <c r="Q52" i="12"/>
  <c r="S52" i="12"/>
  <c r="W52" i="12"/>
  <c r="Y52" i="12"/>
  <c r="AC52" i="12"/>
  <c r="AE52" i="12"/>
  <c r="AI52" i="12"/>
  <c r="AK52" i="12"/>
  <c r="AO52" i="12"/>
  <c r="AQ52" i="12"/>
  <c r="D53" i="12"/>
  <c r="E53" i="12" s="1"/>
  <c r="F53" i="12"/>
  <c r="G53" i="12" s="1"/>
  <c r="J53" i="12"/>
  <c r="K53" i="12" s="1"/>
  <c r="L53" i="12"/>
  <c r="M53" i="12" s="1"/>
  <c r="P53" i="12"/>
  <c r="R53" i="12"/>
  <c r="S53" i="12" s="1"/>
  <c r="V53" i="12"/>
  <c r="W53" i="12" s="1"/>
  <c r="X53" i="12"/>
  <c r="Y53" i="12" s="1"/>
  <c r="AB53" i="12"/>
  <c r="AC53" i="12" s="1"/>
  <c r="AD53" i="12"/>
  <c r="AE53" i="12" s="1"/>
  <c r="AH53" i="12"/>
  <c r="AI53" i="12" s="1"/>
  <c r="AJ53" i="12"/>
  <c r="AK53" i="12" s="1"/>
  <c r="AN53" i="12"/>
  <c r="AO53" i="12" s="1"/>
  <c r="AP53" i="12"/>
  <c r="AQ53" i="12" s="1"/>
  <c r="AT53" i="12"/>
  <c r="AU53" i="12" s="1"/>
  <c r="I61" i="12"/>
  <c r="O61" i="12"/>
  <c r="U61" i="12"/>
  <c r="AA61" i="12"/>
  <c r="AG61" i="12"/>
  <c r="AM61" i="12"/>
  <c r="AS61" i="12"/>
  <c r="AY61" i="12"/>
  <c r="I62" i="12"/>
  <c r="O62" i="12"/>
  <c r="U62" i="12"/>
  <c r="AA62" i="12"/>
  <c r="AG62" i="12"/>
  <c r="AM62" i="12"/>
  <c r="AS62" i="12"/>
  <c r="AY62" i="12"/>
  <c r="I63" i="12"/>
  <c r="O63" i="12"/>
  <c r="U63" i="12"/>
  <c r="AA63" i="12"/>
  <c r="AG63" i="12"/>
  <c r="AM63" i="12"/>
  <c r="AS63" i="12"/>
  <c r="AY63" i="12"/>
  <c r="I64" i="12"/>
  <c r="O64" i="12"/>
  <c r="U64" i="12"/>
  <c r="AA64" i="12"/>
  <c r="AG64" i="12"/>
  <c r="AM64" i="12"/>
  <c r="AS64" i="12"/>
  <c r="AY64" i="12"/>
  <c r="BE25" i="13"/>
  <c r="BD25" i="13"/>
  <c r="BC25" i="13"/>
  <c r="BB25" i="13"/>
  <c r="BA25" i="13"/>
  <c r="AZ25" i="13"/>
  <c r="AW25" i="13"/>
  <c r="AU25" i="13"/>
  <c r="AQ25" i="13"/>
  <c r="AO25" i="13"/>
  <c r="AE25" i="13"/>
  <c r="AC25" i="13"/>
  <c r="Y25" i="13"/>
  <c r="W25" i="13"/>
  <c r="S25" i="13"/>
  <c r="Q25" i="13"/>
  <c r="M25" i="13"/>
  <c r="K25" i="13"/>
  <c r="G25" i="13"/>
  <c r="E25" i="13"/>
  <c r="BE19" i="13"/>
  <c r="BD19" i="13"/>
  <c r="BC19" i="13"/>
  <c r="BB19" i="13"/>
  <c r="BA19" i="13"/>
  <c r="AZ19" i="13"/>
  <c r="AW19" i="13"/>
  <c r="AU19" i="13"/>
  <c r="AQ19" i="13"/>
  <c r="AO19" i="13"/>
  <c r="AK19" i="13"/>
  <c r="AI19" i="13"/>
  <c r="AE19" i="13"/>
  <c r="AC19" i="13"/>
  <c r="Y19" i="13"/>
  <c r="W19" i="13"/>
  <c r="S19" i="13"/>
  <c r="Q19" i="13"/>
  <c r="M19" i="13"/>
  <c r="K19" i="13"/>
  <c r="G19" i="13"/>
  <c r="E19" i="13"/>
  <c r="BE24" i="13"/>
  <c r="BD24" i="13"/>
  <c r="BC24" i="13"/>
  <c r="BB24" i="13"/>
  <c r="BA24" i="13"/>
  <c r="AZ24" i="13"/>
  <c r="AW24" i="13"/>
  <c r="AU24" i="13"/>
  <c r="AQ24" i="13"/>
  <c r="AO24" i="13"/>
  <c r="AE24" i="13"/>
  <c r="AC24" i="13"/>
  <c r="Y24" i="13"/>
  <c r="W24" i="13"/>
  <c r="S24" i="13"/>
  <c r="Q24" i="13"/>
  <c r="M24" i="13"/>
  <c r="K24" i="13"/>
  <c r="G24" i="13"/>
  <c r="E24" i="13"/>
  <c r="BE18" i="13"/>
  <c r="BD18" i="13"/>
  <c r="BC18" i="13"/>
  <c r="BB18" i="13"/>
  <c r="BA18" i="13"/>
  <c r="AW18" i="13"/>
  <c r="AU18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Q53" i="12"/>
  <c r="Y17" i="13"/>
  <c r="W17" i="13"/>
  <c r="Y16" i="13"/>
  <c r="W16" i="13"/>
  <c r="T50" i="7"/>
  <c r="AX50" i="7"/>
  <c r="AV50" i="7"/>
  <c r="AT50" i="7"/>
  <c r="AR50" i="7"/>
  <c r="AP50" i="7"/>
  <c r="AN50" i="7"/>
  <c r="AL50" i="7"/>
  <c r="AJ50" i="7"/>
  <c r="AH50" i="7"/>
  <c r="AF50" i="7"/>
  <c r="AD50" i="7"/>
  <c r="AB50" i="7"/>
  <c r="Z50" i="7"/>
  <c r="X50" i="7"/>
  <c r="V50" i="7"/>
  <c r="R50" i="7"/>
  <c r="P50" i="7"/>
  <c r="N50" i="7"/>
  <c r="L50" i="7"/>
  <c r="J50" i="7"/>
  <c r="F50" i="7"/>
  <c r="M52" i="7"/>
  <c r="K52" i="7"/>
  <c r="BE11" i="7"/>
  <c r="BD11" i="7"/>
  <c r="BB11" i="7"/>
  <c r="BA11" i="7"/>
  <c r="AZ11" i="7"/>
  <c r="AW11" i="7"/>
  <c r="AU11" i="7"/>
  <c r="AQ11" i="7"/>
  <c r="AO11" i="7"/>
  <c r="AK11" i="7"/>
  <c r="AI11" i="7"/>
  <c r="AE11" i="7"/>
  <c r="AC11" i="7"/>
  <c r="Y11" i="7"/>
  <c r="W11" i="7"/>
  <c r="S11" i="7"/>
  <c r="Q11" i="7"/>
  <c r="M11" i="7"/>
  <c r="K11" i="7"/>
  <c r="BE10" i="7"/>
  <c r="BD10" i="7"/>
  <c r="BB10" i="7"/>
  <c r="BA10" i="7"/>
  <c r="AZ10" i="7"/>
  <c r="AW10" i="7"/>
  <c r="AU10" i="7"/>
  <c r="AQ10" i="7"/>
  <c r="AO10" i="7"/>
  <c r="AK10" i="7"/>
  <c r="AI10" i="7"/>
  <c r="AE10" i="7"/>
  <c r="AC10" i="7"/>
  <c r="Y10" i="7"/>
  <c r="W10" i="7"/>
  <c r="S10" i="7"/>
  <c r="Q10" i="7"/>
  <c r="M10" i="7"/>
  <c r="K10" i="7"/>
  <c r="AE33" i="13"/>
  <c r="AC33" i="13"/>
  <c r="BE29" i="13"/>
  <c r="BD29" i="13"/>
  <c r="BC29" i="13"/>
  <c r="BB29" i="13"/>
  <c r="BA29" i="13"/>
  <c r="AZ29" i="13"/>
  <c r="AW29" i="13"/>
  <c r="AU29" i="13"/>
  <c r="AQ29" i="13"/>
  <c r="AE29" i="13"/>
  <c r="Y29" i="13"/>
  <c r="W29" i="13"/>
  <c r="S29" i="13"/>
  <c r="Q29" i="13"/>
  <c r="M29" i="13"/>
  <c r="K29" i="13"/>
  <c r="G29" i="13"/>
  <c r="E29" i="13"/>
  <c r="AK33" i="13"/>
  <c r="AI33" i="13"/>
  <c r="AK22" i="13"/>
  <c r="AI22" i="13"/>
  <c r="BE33" i="13"/>
  <c r="BD33" i="13"/>
  <c r="BC33" i="13"/>
  <c r="BB33" i="13"/>
  <c r="BA33" i="13"/>
  <c r="AZ33" i="13"/>
  <c r="AW33" i="13"/>
  <c r="AU33" i="13"/>
  <c r="AQ33" i="13"/>
  <c r="AO33" i="13"/>
  <c r="Y33" i="13"/>
  <c r="W33" i="13"/>
  <c r="S33" i="13"/>
  <c r="Q33" i="13"/>
  <c r="M33" i="13"/>
  <c r="K33" i="13"/>
  <c r="G33" i="13"/>
  <c r="E33" i="13"/>
  <c r="BE22" i="13"/>
  <c r="BD22" i="13"/>
  <c r="BC22" i="13"/>
  <c r="BB22" i="13"/>
  <c r="BA22" i="13"/>
  <c r="AZ22" i="13"/>
  <c r="AW22" i="13"/>
  <c r="AU22" i="13"/>
  <c r="AQ22" i="13"/>
  <c r="AE22" i="13"/>
  <c r="AC22" i="13"/>
  <c r="Y22" i="13"/>
  <c r="W22" i="13"/>
  <c r="S22" i="13"/>
  <c r="Q22" i="13"/>
  <c r="M22" i="13"/>
  <c r="K22" i="13"/>
  <c r="G22" i="13"/>
  <c r="E22" i="13"/>
  <c r="E20" i="13"/>
  <c r="G20" i="13"/>
  <c r="K20" i="13"/>
  <c r="M20" i="13"/>
  <c r="Q20" i="13"/>
  <c r="S20" i="13"/>
  <c r="W20" i="13"/>
  <c r="Y20" i="13"/>
  <c r="AC20" i="13"/>
  <c r="AE20" i="13"/>
  <c r="AI20" i="13"/>
  <c r="AK20" i="13"/>
  <c r="AO20" i="13"/>
  <c r="AQ20" i="13"/>
  <c r="AU20" i="13"/>
  <c r="AW20" i="13"/>
  <c r="AZ20" i="13"/>
  <c r="BA20" i="13"/>
  <c r="BB20" i="13"/>
  <c r="BC20" i="13"/>
  <c r="BD20" i="13"/>
  <c r="BE20" i="13"/>
  <c r="AY69" i="13"/>
  <c r="AS69" i="13"/>
  <c r="AM69" i="13"/>
  <c r="AG69" i="13"/>
  <c r="AA69" i="13"/>
  <c r="U69" i="13"/>
  <c r="O69" i="13"/>
  <c r="I69" i="13"/>
  <c r="AY68" i="13"/>
  <c r="AS68" i="13"/>
  <c r="AM68" i="13"/>
  <c r="AG68" i="13"/>
  <c r="AA68" i="13"/>
  <c r="U68" i="13"/>
  <c r="O68" i="13"/>
  <c r="I68" i="13"/>
  <c r="AY67" i="13"/>
  <c r="AS67" i="13"/>
  <c r="AM67" i="13"/>
  <c r="AG67" i="13"/>
  <c r="AA67" i="13"/>
  <c r="U67" i="13"/>
  <c r="O67" i="13"/>
  <c r="I67" i="13"/>
  <c r="AY66" i="13"/>
  <c r="AS66" i="13"/>
  <c r="AM66" i="13"/>
  <c r="AG66" i="13"/>
  <c r="AA66" i="13"/>
  <c r="U66" i="13"/>
  <c r="O66" i="13"/>
  <c r="I66" i="13"/>
  <c r="AY65" i="13"/>
  <c r="AS65" i="13"/>
  <c r="AM65" i="13"/>
  <c r="AG65" i="13"/>
  <c r="AA65" i="13"/>
  <c r="U65" i="13"/>
  <c r="O65" i="13"/>
  <c r="I65" i="13"/>
  <c r="AY64" i="13"/>
  <c r="AS64" i="13"/>
  <c r="AM64" i="13"/>
  <c r="AG64" i="13"/>
  <c r="AA64" i="13"/>
  <c r="U64" i="13"/>
  <c r="O64" i="13"/>
  <c r="I64" i="13"/>
  <c r="AY63" i="13"/>
  <c r="AS63" i="13"/>
  <c r="AM63" i="13"/>
  <c r="AG63" i="13"/>
  <c r="AA63" i="13"/>
  <c r="U63" i="13"/>
  <c r="O63" i="13"/>
  <c r="I63" i="13"/>
  <c r="AY62" i="13"/>
  <c r="AS62" i="13"/>
  <c r="AM62" i="13"/>
  <c r="AG62" i="13"/>
  <c r="AA62" i="13"/>
  <c r="U62" i="13"/>
  <c r="O62" i="13"/>
  <c r="I62" i="13"/>
  <c r="AY61" i="13"/>
  <c r="AS61" i="13"/>
  <c r="AM61" i="13"/>
  <c r="AG61" i="13"/>
  <c r="AA61" i="13"/>
  <c r="U61" i="13"/>
  <c r="O61" i="13"/>
  <c r="I61" i="13"/>
  <c r="AY60" i="13"/>
  <c r="AS60" i="13"/>
  <c r="AM60" i="13"/>
  <c r="AG60" i="13"/>
  <c r="AA60" i="13"/>
  <c r="U60" i="13"/>
  <c r="O60" i="13"/>
  <c r="I60" i="13"/>
  <c r="AY59" i="13"/>
  <c r="AS59" i="13"/>
  <c r="AM59" i="13"/>
  <c r="AG59" i="13"/>
  <c r="AA59" i="13"/>
  <c r="U59" i="13"/>
  <c r="O59" i="13"/>
  <c r="I59" i="13"/>
  <c r="AY58" i="13"/>
  <c r="AS58" i="13"/>
  <c r="AM58" i="13"/>
  <c r="AG58" i="13"/>
  <c r="AA58" i="13"/>
  <c r="U58" i="13"/>
  <c r="O58" i="13"/>
  <c r="AV50" i="13"/>
  <c r="AW50" i="13" s="1"/>
  <c r="AT50" i="13"/>
  <c r="AU50" i="13" s="1"/>
  <c r="AP50" i="13"/>
  <c r="AQ50" i="13" s="1"/>
  <c r="AN50" i="13"/>
  <c r="AO50" i="13" s="1"/>
  <c r="AJ50" i="13"/>
  <c r="AK50" i="13" s="1"/>
  <c r="AH50" i="13"/>
  <c r="AI50" i="13" s="1"/>
  <c r="AD50" i="13"/>
  <c r="AE50" i="13" s="1"/>
  <c r="AB50" i="13"/>
  <c r="AC50" i="13" s="1"/>
  <c r="X50" i="13"/>
  <c r="Y50" i="13" s="1"/>
  <c r="V50" i="13"/>
  <c r="W50" i="13" s="1"/>
  <c r="R50" i="13"/>
  <c r="S50" i="13" s="1"/>
  <c r="P50" i="13"/>
  <c r="Q50" i="13" s="1"/>
  <c r="L50" i="13"/>
  <c r="M50" i="13" s="1"/>
  <c r="J50" i="13"/>
  <c r="K50" i="13" s="1"/>
  <c r="F50" i="13"/>
  <c r="G50" i="13" s="1"/>
  <c r="D50" i="13"/>
  <c r="E50" i="13" s="1"/>
  <c r="AW49" i="13"/>
  <c r="AU49" i="13"/>
  <c r="AQ49" i="13"/>
  <c r="AO49" i="13"/>
  <c r="AK49" i="13"/>
  <c r="AI49" i="13"/>
  <c r="AE49" i="13"/>
  <c r="AC49" i="13"/>
  <c r="Y49" i="13"/>
  <c r="W49" i="13"/>
  <c r="S49" i="13"/>
  <c r="Q49" i="13"/>
  <c r="M49" i="13"/>
  <c r="K49" i="13"/>
  <c r="G49" i="13"/>
  <c r="E49" i="13"/>
  <c r="AW47" i="13"/>
  <c r="AU47" i="13"/>
  <c r="AQ47" i="13"/>
  <c r="AO47" i="13"/>
  <c r="AK47" i="13"/>
  <c r="AI47" i="13"/>
  <c r="AE47" i="13"/>
  <c r="AC47" i="13"/>
  <c r="Y47" i="13"/>
  <c r="W47" i="13"/>
  <c r="S47" i="13"/>
  <c r="Q47" i="13"/>
  <c r="M47" i="13"/>
  <c r="K47" i="13"/>
  <c r="G47" i="13"/>
  <c r="E47" i="13"/>
  <c r="AW46" i="13"/>
  <c r="AU46" i="13"/>
  <c r="AQ46" i="13"/>
  <c r="AO46" i="13"/>
  <c r="AK46" i="13"/>
  <c r="AI46" i="13"/>
  <c r="AE46" i="13"/>
  <c r="AC46" i="13"/>
  <c r="Y46" i="13"/>
  <c r="W46" i="13"/>
  <c r="S46" i="13"/>
  <c r="Q46" i="13"/>
  <c r="M46" i="13"/>
  <c r="K46" i="13"/>
  <c r="G46" i="13"/>
  <c r="E46" i="13"/>
  <c r="AW45" i="13"/>
  <c r="AU45" i="13"/>
  <c r="AQ45" i="13"/>
  <c r="AO45" i="13"/>
  <c r="AK45" i="13"/>
  <c r="AI45" i="13"/>
  <c r="AE45" i="13"/>
  <c r="AC45" i="13"/>
  <c r="Y45" i="13"/>
  <c r="W45" i="13"/>
  <c r="S45" i="13"/>
  <c r="Q45" i="13"/>
  <c r="M45" i="13"/>
  <c r="K45" i="13"/>
  <c r="G45" i="13"/>
  <c r="E45" i="13"/>
  <c r="AW44" i="13"/>
  <c r="AU44" i="13"/>
  <c r="AQ44" i="13"/>
  <c r="AO44" i="13"/>
  <c r="AK44" i="13"/>
  <c r="AI44" i="13"/>
  <c r="AE44" i="13"/>
  <c r="AC44" i="13"/>
  <c r="Y44" i="13"/>
  <c r="W44" i="13"/>
  <c r="S44" i="13"/>
  <c r="Q44" i="13"/>
  <c r="M44" i="13"/>
  <c r="K44" i="13"/>
  <c r="G44" i="13"/>
  <c r="E44" i="13"/>
  <c r="AX41" i="13"/>
  <c r="AV41" i="13"/>
  <c r="AT41" i="13"/>
  <c r="AR41" i="13"/>
  <c r="AP41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D41" i="13"/>
  <c r="BE39" i="13"/>
  <c r="BD39" i="13"/>
  <c r="BC39" i="13"/>
  <c r="BB39" i="13"/>
  <c r="BA39" i="13"/>
  <c r="AZ39" i="13"/>
  <c r="AW39" i="13"/>
  <c r="AU39" i="13"/>
  <c r="AQ39" i="13"/>
  <c r="AO39" i="13"/>
  <c r="AK39" i="13"/>
  <c r="AI39" i="13"/>
  <c r="AE39" i="13"/>
  <c r="AC39" i="13"/>
  <c r="Y39" i="13"/>
  <c r="W39" i="13"/>
  <c r="S39" i="13"/>
  <c r="Q39" i="13"/>
  <c r="M39" i="13"/>
  <c r="K39" i="13"/>
  <c r="G39" i="13"/>
  <c r="E39" i="13"/>
  <c r="BE38" i="13"/>
  <c r="BD38" i="13"/>
  <c r="BC38" i="13"/>
  <c r="BB38" i="13"/>
  <c r="BA38" i="13"/>
  <c r="AZ38" i="13"/>
  <c r="AW38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BE37" i="13"/>
  <c r="BD37" i="13"/>
  <c r="BC37" i="13"/>
  <c r="BB37" i="13"/>
  <c r="BA37" i="13"/>
  <c r="AZ37" i="13"/>
  <c r="AW37" i="13"/>
  <c r="AU37" i="13"/>
  <c r="AQ37" i="13"/>
  <c r="AO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BE34" i="13"/>
  <c r="BD34" i="13"/>
  <c r="BC34" i="13"/>
  <c r="BB34" i="13"/>
  <c r="BA34" i="13"/>
  <c r="AZ34" i="13"/>
  <c r="AW34" i="13"/>
  <c r="AU34" i="13"/>
  <c r="AQ34" i="13"/>
  <c r="AO34" i="13"/>
  <c r="AK34" i="13"/>
  <c r="AI34" i="13"/>
  <c r="AE34" i="13"/>
  <c r="AC34" i="13"/>
  <c r="Y34" i="13"/>
  <c r="W34" i="13"/>
  <c r="S34" i="13"/>
  <c r="Q34" i="13"/>
  <c r="M34" i="13"/>
  <c r="K34" i="13"/>
  <c r="G34" i="13"/>
  <c r="E34" i="13"/>
  <c r="BE32" i="13"/>
  <c r="BD32" i="13"/>
  <c r="BC32" i="13"/>
  <c r="BB32" i="13"/>
  <c r="BA32" i="13"/>
  <c r="AZ32" i="13"/>
  <c r="AW32" i="13"/>
  <c r="AU32" i="13"/>
  <c r="AQ32" i="13"/>
  <c r="AO32" i="13"/>
  <c r="AK32" i="13"/>
  <c r="AI32" i="13"/>
  <c r="AE32" i="13"/>
  <c r="AC32" i="13"/>
  <c r="Y32" i="13"/>
  <c r="W32" i="13"/>
  <c r="S32" i="13"/>
  <c r="Q32" i="13"/>
  <c r="M32" i="13"/>
  <c r="K32" i="13"/>
  <c r="G32" i="13"/>
  <c r="E32" i="13"/>
  <c r="BE36" i="13"/>
  <c r="BD36" i="13"/>
  <c r="BC36" i="13"/>
  <c r="BB36" i="13"/>
  <c r="BA36" i="13"/>
  <c r="AZ36" i="13"/>
  <c r="AW36" i="13"/>
  <c r="AU36" i="13"/>
  <c r="AQ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BE28" i="13"/>
  <c r="BD28" i="13"/>
  <c r="BC28" i="13"/>
  <c r="BB28" i="13"/>
  <c r="BA28" i="13"/>
  <c r="AZ28" i="13"/>
  <c r="AW28" i="13"/>
  <c r="AU28" i="13"/>
  <c r="AQ28" i="13"/>
  <c r="AO28" i="13"/>
  <c r="AE28" i="13"/>
  <c r="AC28" i="13"/>
  <c r="Y28" i="13"/>
  <c r="W28" i="13"/>
  <c r="S28" i="13"/>
  <c r="Q28" i="13"/>
  <c r="M28" i="13"/>
  <c r="K28" i="13"/>
  <c r="G28" i="13"/>
  <c r="E28" i="13"/>
  <c r="BE26" i="13"/>
  <c r="BD26" i="13"/>
  <c r="BC26" i="13"/>
  <c r="BB26" i="13"/>
  <c r="BA26" i="13"/>
  <c r="AZ26" i="13"/>
  <c r="AW26" i="13"/>
  <c r="AU26" i="13"/>
  <c r="AQ26" i="13"/>
  <c r="AO26" i="13"/>
  <c r="AE26" i="13"/>
  <c r="AC26" i="13"/>
  <c r="Y26" i="13"/>
  <c r="W26" i="13"/>
  <c r="S26" i="13"/>
  <c r="Q26" i="13"/>
  <c r="M26" i="13"/>
  <c r="K26" i="13"/>
  <c r="G26" i="13"/>
  <c r="E26" i="13"/>
  <c r="BE31" i="13"/>
  <c r="BD31" i="13"/>
  <c r="BC31" i="13"/>
  <c r="BB31" i="13"/>
  <c r="BA31" i="13"/>
  <c r="AZ31" i="13"/>
  <c r="AW31" i="13"/>
  <c r="AU31" i="13"/>
  <c r="AQ31" i="13"/>
  <c r="AO31" i="13"/>
  <c r="AE31" i="13"/>
  <c r="AC31" i="13"/>
  <c r="Y31" i="13"/>
  <c r="W31" i="13"/>
  <c r="S31" i="13"/>
  <c r="Q31" i="13"/>
  <c r="M31" i="13"/>
  <c r="K31" i="13"/>
  <c r="G31" i="13"/>
  <c r="E31" i="13"/>
  <c r="BE23" i="13"/>
  <c r="BD23" i="13"/>
  <c r="BC23" i="13"/>
  <c r="BB23" i="13"/>
  <c r="BA23" i="13"/>
  <c r="AZ23" i="13"/>
  <c r="AW23" i="13"/>
  <c r="AU23" i="13"/>
  <c r="AQ23" i="13"/>
  <c r="AO23" i="13"/>
  <c r="AK23" i="13"/>
  <c r="AI23" i="13"/>
  <c r="AE23" i="13"/>
  <c r="AC23" i="13"/>
  <c r="Y23" i="13"/>
  <c r="W23" i="13"/>
  <c r="S23" i="13"/>
  <c r="Q23" i="13"/>
  <c r="M23" i="13"/>
  <c r="K23" i="13"/>
  <c r="G23" i="13"/>
  <c r="E23" i="13"/>
  <c r="BE21" i="13"/>
  <c r="BD21" i="13"/>
  <c r="BC21" i="13"/>
  <c r="BB21" i="13"/>
  <c r="BA21" i="13"/>
  <c r="AZ21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BE27" i="13"/>
  <c r="BD27" i="13"/>
  <c r="BC27" i="13"/>
  <c r="BB27" i="13"/>
  <c r="BA27" i="13"/>
  <c r="AZ27" i="13"/>
  <c r="AW27" i="13"/>
  <c r="AU27" i="13"/>
  <c r="AQ27" i="13"/>
  <c r="AO27" i="13"/>
  <c r="AE27" i="13"/>
  <c r="AC27" i="13"/>
  <c r="Y27" i="13"/>
  <c r="W27" i="13"/>
  <c r="S27" i="13"/>
  <c r="Q27" i="13"/>
  <c r="M27" i="13"/>
  <c r="K27" i="13"/>
  <c r="G27" i="13"/>
  <c r="E27" i="13"/>
  <c r="BE17" i="13"/>
  <c r="BD17" i="13"/>
  <c r="BC17" i="13"/>
  <c r="BB17" i="13"/>
  <c r="BA17" i="13"/>
  <c r="AW17" i="13"/>
  <c r="AU17" i="13"/>
  <c r="AQ17" i="13"/>
  <c r="AO17" i="13"/>
  <c r="AK17" i="13"/>
  <c r="AI17" i="13"/>
  <c r="AE17" i="13"/>
  <c r="AC17" i="13"/>
  <c r="S17" i="13"/>
  <c r="Q17" i="13"/>
  <c r="M17" i="13"/>
  <c r="K17" i="13"/>
  <c r="G17" i="13"/>
  <c r="E17" i="13"/>
  <c r="BE16" i="13"/>
  <c r="BD16" i="13"/>
  <c r="BC16" i="13"/>
  <c r="BB16" i="13"/>
  <c r="BA16" i="13"/>
  <c r="AW16" i="13"/>
  <c r="AU16" i="13"/>
  <c r="AQ16" i="13"/>
  <c r="AO16" i="13"/>
  <c r="AK16" i="13"/>
  <c r="AI16" i="13"/>
  <c r="AE16" i="13"/>
  <c r="AC16" i="13"/>
  <c r="S16" i="13"/>
  <c r="Q16" i="13"/>
  <c r="M16" i="13"/>
  <c r="K16" i="13"/>
  <c r="G16" i="13"/>
  <c r="E16" i="13"/>
  <c r="BE12" i="13"/>
  <c r="BD12" i="13"/>
  <c r="BC12" i="13"/>
  <c r="BB12" i="13"/>
  <c r="BA12" i="13"/>
  <c r="AW12" i="13"/>
  <c r="AU12" i="13"/>
  <c r="AQ12" i="13"/>
  <c r="AO12" i="13"/>
  <c r="AK12" i="13"/>
  <c r="AI12" i="13"/>
  <c r="AE12" i="13"/>
  <c r="AC12" i="13"/>
  <c r="BE15" i="13"/>
  <c r="BD15" i="13"/>
  <c r="BC15" i="13"/>
  <c r="BB15" i="13"/>
  <c r="BA15" i="13"/>
  <c r="AZ15" i="13"/>
  <c r="AW15" i="13"/>
  <c r="AU15" i="13"/>
  <c r="AQ15" i="13"/>
  <c r="AO15" i="13"/>
  <c r="AK15" i="13"/>
  <c r="AI15" i="13"/>
  <c r="AE15" i="13"/>
  <c r="AC15" i="13"/>
  <c r="AY72" i="12"/>
  <c r="AS72" i="12"/>
  <c r="AM72" i="12"/>
  <c r="AG72" i="12"/>
  <c r="AA72" i="12"/>
  <c r="U72" i="12"/>
  <c r="O72" i="12"/>
  <c r="I72" i="12"/>
  <c r="AY71" i="12"/>
  <c r="AS71" i="12"/>
  <c r="AM71" i="12"/>
  <c r="AG71" i="12"/>
  <c r="AA71" i="12"/>
  <c r="U71" i="12"/>
  <c r="O71" i="12"/>
  <c r="I71" i="12"/>
  <c r="AY70" i="12"/>
  <c r="AS70" i="12"/>
  <c r="AM70" i="12"/>
  <c r="AG70" i="12"/>
  <c r="AA70" i="12"/>
  <c r="U70" i="12"/>
  <c r="O70" i="12"/>
  <c r="I70" i="12"/>
  <c r="AY69" i="12"/>
  <c r="AS69" i="12"/>
  <c r="AM69" i="12"/>
  <c r="AG69" i="12"/>
  <c r="AA69" i="12"/>
  <c r="U69" i="12"/>
  <c r="O69" i="12"/>
  <c r="I69" i="12"/>
  <c r="AY68" i="12"/>
  <c r="AS68" i="12"/>
  <c r="AM68" i="12"/>
  <c r="AG68" i="12"/>
  <c r="AA68" i="12"/>
  <c r="U68" i="12"/>
  <c r="O68" i="12"/>
  <c r="I68" i="12"/>
  <c r="AY67" i="12"/>
  <c r="AS67" i="12"/>
  <c r="AM67" i="12"/>
  <c r="AG67" i="12"/>
  <c r="AA67" i="12"/>
  <c r="U67" i="12"/>
  <c r="O67" i="12"/>
  <c r="I67" i="12"/>
  <c r="AY66" i="12"/>
  <c r="AS66" i="12"/>
  <c r="AM66" i="12"/>
  <c r="AG66" i="12"/>
  <c r="AA66" i="12"/>
  <c r="U66" i="12"/>
  <c r="O66" i="12"/>
  <c r="I66" i="12"/>
  <c r="AY65" i="12"/>
  <c r="AS65" i="12"/>
  <c r="AM65" i="12"/>
  <c r="AG65" i="12"/>
  <c r="AA65" i="12"/>
  <c r="U65" i="12"/>
  <c r="O65" i="12"/>
  <c r="I65" i="12"/>
  <c r="AW53" i="7"/>
  <c r="AW90" i="7"/>
  <c r="AU90" i="7"/>
  <c r="AQ90" i="7"/>
  <c r="AO90" i="7"/>
  <c r="AK90" i="7"/>
  <c r="AI90" i="7"/>
  <c r="AE90" i="7"/>
  <c r="AC90" i="7"/>
  <c r="Y90" i="7"/>
  <c r="W90" i="7"/>
  <c r="S90" i="7"/>
  <c r="Q90" i="7"/>
  <c r="M90" i="7"/>
  <c r="K90" i="7"/>
  <c r="G90" i="7"/>
  <c r="E90" i="7"/>
  <c r="AW89" i="7"/>
  <c r="AU89" i="7"/>
  <c r="AQ89" i="7"/>
  <c r="AO89" i="7"/>
  <c r="AK89" i="7"/>
  <c r="AI89" i="7"/>
  <c r="AE89" i="7"/>
  <c r="AC89" i="7"/>
  <c r="Y89" i="7"/>
  <c r="W89" i="7"/>
  <c r="S89" i="7"/>
  <c r="Q89" i="7"/>
  <c r="M89" i="7"/>
  <c r="K89" i="7"/>
  <c r="G89" i="7"/>
  <c r="E89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G88" i="7"/>
  <c r="E88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G87" i="7"/>
  <c r="E87" i="7"/>
  <c r="AW86" i="7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AW85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Q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AW83" i="7"/>
  <c r="AU83" i="7"/>
  <c r="AQ83" i="7"/>
  <c r="AO83" i="7"/>
  <c r="AK83" i="7"/>
  <c r="AI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K82" i="7"/>
  <c r="AI82" i="7"/>
  <c r="AE82" i="7"/>
  <c r="AC82" i="7"/>
  <c r="Y82" i="7"/>
  <c r="W82" i="7"/>
  <c r="S82" i="7"/>
  <c r="Q82" i="7"/>
  <c r="M82" i="7"/>
  <c r="K82" i="7"/>
  <c r="G82" i="7"/>
  <c r="E82" i="7"/>
  <c r="AW81" i="7"/>
  <c r="AU81" i="7"/>
  <c r="AQ81" i="7"/>
  <c r="AO81" i="7"/>
  <c r="AK81" i="7"/>
  <c r="AI81" i="7"/>
  <c r="AE81" i="7"/>
  <c r="AC81" i="7"/>
  <c r="Y81" i="7"/>
  <c r="W81" i="7"/>
  <c r="S81" i="7"/>
  <c r="Q81" i="7"/>
  <c r="M81" i="7"/>
  <c r="K81" i="7"/>
  <c r="G81" i="7"/>
  <c r="E81" i="7"/>
  <c r="AW80" i="7"/>
  <c r="AU80" i="7"/>
  <c r="AQ80" i="7"/>
  <c r="AO80" i="7"/>
  <c r="AK80" i="7"/>
  <c r="AI80" i="7"/>
  <c r="AE80" i="7"/>
  <c r="AC80" i="7"/>
  <c r="Y80" i="7"/>
  <c r="W80" i="7"/>
  <c r="S80" i="7"/>
  <c r="Q80" i="7"/>
  <c r="M80" i="7"/>
  <c r="K80" i="7"/>
  <c r="G80" i="7"/>
  <c r="E80" i="7"/>
  <c r="AW79" i="7"/>
  <c r="AU79" i="7"/>
  <c r="AQ79" i="7"/>
  <c r="AO79" i="7"/>
  <c r="AK79" i="7"/>
  <c r="AI79" i="7"/>
  <c r="AE79" i="7"/>
  <c r="AC79" i="7"/>
  <c r="Y79" i="7"/>
  <c r="W79" i="7"/>
  <c r="S79" i="7"/>
  <c r="Q79" i="7"/>
  <c r="M79" i="7"/>
  <c r="K79" i="7"/>
  <c r="G79" i="7"/>
  <c r="E79" i="7"/>
  <c r="AW78" i="7"/>
  <c r="AU78" i="7"/>
  <c r="AQ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AW77" i="7"/>
  <c r="AU77" i="7"/>
  <c r="AQ77" i="7"/>
  <c r="AO77" i="7"/>
  <c r="AK77" i="7"/>
  <c r="AI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AK76" i="7"/>
  <c r="AI76" i="7"/>
  <c r="AE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AK75" i="7"/>
  <c r="AI75" i="7"/>
  <c r="AE75" i="7"/>
  <c r="AC75" i="7"/>
  <c r="Y75" i="7"/>
  <c r="W75" i="7"/>
  <c r="S75" i="7"/>
  <c r="Q75" i="7"/>
  <c r="M75" i="7"/>
  <c r="K75" i="7"/>
  <c r="G75" i="7"/>
  <c r="E75" i="7"/>
  <c r="AW61" i="7"/>
  <c r="AU61" i="7"/>
  <c r="AQ61" i="7"/>
  <c r="AO61" i="7"/>
  <c r="AK61" i="7"/>
  <c r="AI61" i="7"/>
  <c r="AE61" i="7"/>
  <c r="AC61" i="7"/>
  <c r="Y61" i="7"/>
  <c r="W61" i="7"/>
  <c r="S61" i="7"/>
  <c r="Q61" i="7"/>
  <c r="M61" i="7"/>
  <c r="K61" i="7"/>
  <c r="AW74" i="7"/>
  <c r="AU74" i="7"/>
  <c r="AQ74" i="7"/>
  <c r="AO74" i="7"/>
  <c r="AK74" i="7"/>
  <c r="AI74" i="7"/>
  <c r="AE74" i="7"/>
  <c r="AC74" i="7"/>
  <c r="Y74" i="7"/>
  <c r="W74" i="7"/>
  <c r="S74" i="7"/>
  <c r="Q74" i="7"/>
  <c r="M74" i="7"/>
  <c r="K74" i="7"/>
  <c r="G74" i="7"/>
  <c r="E74" i="7"/>
  <c r="AV54" i="7"/>
  <c r="AT54" i="7"/>
  <c r="AP54" i="7"/>
  <c r="AN54" i="7"/>
  <c r="AJ54" i="7"/>
  <c r="AH54" i="7"/>
  <c r="AD54" i="7"/>
  <c r="AB54" i="7"/>
  <c r="X54" i="7"/>
  <c r="V54" i="7"/>
  <c r="R54" i="7"/>
  <c r="P54" i="7"/>
  <c r="L54" i="7"/>
  <c r="J54" i="7"/>
  <c r="F54" i="7"/>
  <c r="D54" i="7"/>
  <c r="BA53" i="7"/>
  <c r="AU53" i="7"/>
  <c r="AQ53" i="7"/>
  <c r="AO53" i="7"/>
  <c r="AK53" i="7"/>
  <c r="AI53" i="7"/>
  <c r="AE53" i="7"/>
  <c r="AC53" i="7"/>
  <c r="Y53" i="7"/>
  <c r="W53" i="7"/>
  <c r="S53" i="7"/>
  <c r="Q53" i="7"/>
  <c r="M53" i="7"/>
  <c r="K53" i="7"/>
  <c r="G53" i="7"/>
  <c r="E53" i="7"/>
  <c r="AW52" i="7"/>
  <c r="AU52" i="7"/>
  <c r="AQ52" i="7"/>
  <c r="AO52" i="7"/>
  <c r="AK52" i="7"/>
  <c r="AI52" i="7"/>
  <c r="AE52" i="7"/>
  <c r="AC52" i="7"/>
  <c r="Y52" i="7"/>
  <c r="W52" i="7"/>
  <c r="S52" i="7"/>
  <c r="Q52" i="7"/>
  <c r="G52" i="7"/>
  <c r="E52" i="7"/>
  <c r="BA56" i="7"/>
  <c r="BA57" i="7" s="1"/>
  <c r="AW56" i="7"/>
  <c r="AW57" i="7" s="1"/>
  <c r="AU56" i="7"/>
  <c r="AU57" i="7" s="1"/>
  <c r="AQ56" i="7"/>
  <c r="AQ57" i="7" s="1"/>
  <c r="AO56" i="7"/>
  <c r="AO57" i="7" s="1"/>
  <c r="AK56" i="7"/>
  <c r="AK57" i="7" s="1"/>
  <c r="AI56" i="7"/>
  <c r="AI57" i="7" s="1"/>
  <c r="AE56" i="7"/>
  <c r="AE57" i="7" s="1"/>
  <c r="AC56" i="7"/>
  <c r="AC57" i="7" s="1"/>
  <c r="Y56" i="7"/>
  <c r="Y57" i="7" s="1"/>
  <c r="W56" i="7"/>
  <c r="W57" i="7" s="1"/>
  <c r="S56" i="7"/>
  <c r="S57" i="7" s="1"/>
  <c r="Q56" i="7"/>
  <c r="Q57" i="7" s="1"/>
  <c r="M56" i="7"/>
  <c r="M57" i="7" s="1"/>
  <c r="K56" i="7"/>
  <c r="K57" i="7" s="1"/>
  <c r="G56" i="7"/>
  <c r="G57" i="7" s="1"/>
  <c r="E56" i="7"/>
  <c r="E57" i="7" s="1"/>
  <c r="BD57" i="7"/>
  <c r="AX57" i="7"/>
  <c r="AR57" i="7"/>
  <c r="AL57" i="7"/>
  <c r="AF57" i="7"/>
  <c r="Z57" i="7"/>
  <c r="T57" i="7"/>
  <c r="N57" i="7"/>
  <c r="H57" i="7"/>
  <c r="BE56" i="7"/>
  <c r="BE57" i="7" s="1"/>
  <c r="BB57" i="7"/>
  <c r="AV57" i="7"/>
  <c r="AT57" i="7"/>
  <c r="AP57" i="7"/>
  <c r="AN57" i="7"/>
  <c r="AJ57" i="7"/>
  <c r="AH57" i="7"/>
  <c r="AD57" i="7"/>
  <c r="AB57" i="7"/>
  <c r="X57" i="7"/>
  <c r="V57" i="7"/>
  <c r="R57" i="7"/>
  <c r="P57" i="7"/>
  <c r="L57" i="7"/>
  <c r="J57" i="7"/>
  <c r="F57" i="7"/>
  <c r="D57" i="7"/>
  <c r="BA9" i="7"/>
  <c r="AS69" i="25" l="1"/>
  <c r="S45" i="24"/>
  <c r="BA45" i="24"/>
  <c r="BE45" i="24"/>
  <c r="BB45" i="24"/>
  <c r="BC45" i="24"/>
  <c r="Q45" i="24"/>
  <c r="AZ45" i="24"/>
  <c r="BD45" i="24"/>
  <c r="BE122" i="7"/>
  <c r="D58" i="7"/>
  <c r="AR58" i="7"/>
  <c r="AR10" i="12" s="1"/>
  <c r="AR45" i="12" s="1"/>
  <c r="BE123" i="7"/>
  <c r="BC44" i="12"/>
  <c r="AP58" i="7"/>
  <c r="AP10" i="24" s="1"/>
  <c r="AP46" i="24" s="1"/>
  <c r="AP53" i="24" s="1"/>
  <c r="AQ53" i="24" s="1"/>
  <c r="AX58" i="7"/>
  <c r="AX10" i="13" s="1"/>
  <c r="AX42" i="13" s="1"/>
  <c r="T58" i="7"/>
  <c r="T10" i="13" s="1"/>
  <c r="T42" i="13" s="1"/>
  <c r="Q44" i="20"/>
  <c r="AJ58" i="7"/>
  <c r="AJ10" i="24" s="1"/>
  <c r="AJ46" i="24" s="1"/>
  <c r="AJ53" i="24" s="1"/>
  <c r="AK53" i="24" s="1"/>
  <c r="X58" i="7"/>
  <c r="X10" i="24" s="1"/>
  <c r="X46" i="24" s="1"/>
  <c r="X53" i="24" s="1"/>
  <c r="Y53" i="24" s="1"/>
  <c r="BE125" i="7"/>
  <c r="BE120" i="7"/>
  <c r="D9" i="19"/>
  <c r="D41" i="19" s="1"/>
  <c r="D50" i="19" s="1"/>
  <c r="E50" i="19" s="1"/>
  <c r="Z58" i="7"/>
  <c r="Z9" i="19" s="1"/>
  <c r="Z41" i="19" s="1"/>
  <c r="AL58" i="7"/>
  <c r="AL10" i="12" s="1"/>
  <c r="AL45" i="12" s="1"/>
  <c r="BE128" i="7"/>
  <c r="BA41" i="13"/>
  <c r="AM69" i="19"/>
  <c r="BA44" i="12"/>
  <c r="K40" i="19"/>
  <c r="BE119" i="7"/>
  <c r="AC40" i="19"/>
  <c r="BE126" i="7"/>
  <c r="AC44" i="12"/>
  <c r="AO44" i="12"/>
  <c r="BE121" i="7"/>
  <c r="BE127" i="7"/>
  <c r="AM131" i="7"/>
  <c r="AI44" i="12"/>
  <c r="Q44" i="12"/>
  <c r="G44" i="12"/>
  <c r="AM73" i="20"/>
  <c r="K44" i="12"/>
  <c r="AU44" i="12"/>
  <c r="H58" i="7"/>
  <c r="BE60" i="13"/>
  <c r="N58" i="7"/>
  <c r="N10" i="20" s="1"/>
  <c r="N45" i="20" s="1"/>
  <c r="Y41" i="13"/>
  <c r="I131" i="7"/>
  <c r="E44" i="12"/>
  <c r="O70" i="13"/>
  <c r="S44" i="20"/>
  <c r="BB49" i="19"/>
  <c r="BC49" i="25"/>
  <c r="AI44" i="20"/>
  <c r="BC53" i="12"/>
  <c r="M40" i="19"/>
  <c r="AE40" i="19"/>
  <c r="AW40" i="19"/>
  <c r="BE40" i="19"/>
  <c r="AU40" i="19"/>
  <c r="Q40" i="19"/>
  <c r="P58" i="7"/>
  <c r="P9" i="19" s="1"/>
  <c r="P41" i="19" s="1"/>
  <c r="P50" i="19" s="1"/>
  <c r="Q50" i="19" s="1"/>
  <c r="AG69" i="19"/>
  <c r="BB53" i="20"/>
  <c r="AU45" i="24"/>
  <c r="E42" i="25"/>
  <c r="AN58" i="7"/>
  <c r="AN10" i="13" s="1"/>
  <c r="AN42" i="13" s="1"/>
  <c r="AN51" i="13" s="1"/>
  <c r="AO51" i="13" s="1"/>
  <c r="BE69" i="12"/>
  <c r="G41" i="13"/>
  <c r="BB41" i="13"/>
  <c r="AY70" i="13"/>
  <c r="S40" i="19"/>
  <c r="AZ41" i="13"/>
  <c r="AC41" i="13"/>
  <c r="BA53" i="12"/>
  <c r="BD40" i="19"/>
  <c r="AI40" i="19"/>
  <c r="AZ40" i="19"/>
  <c r="BB40" i="19"/>
  <c r="BE129" i="7"/>
  <c r="BE124" i="7"/>
  <c r="BE130" i="7"/>
  <c r="U131" i="7"/>
  <c r="AA131" i="7"/>
  <c r="AG131" i="7"/>
  <c r="AS131" i="7"/>
  <c r="AY131" i="7"/>
  <c r="BC49" i="19"/>
  <c r="BB52" i="24"/>
  <c r="M41" i="13"/>
  <c r="AE41" i="13"/>
  <c r="AW41" i="13"/>
  <c r="E41" i="13"/>
  <c r="AU41" i="13"/>
  <c r="BE41" i="13"/>
  <c r="S41" i="13"/>
  <c r="AQ41" i="13"/>
  <c r="BD41" i="13"/>
  <c r="BE63" i="19"/>
  <c r="BE68" i="19"/>
  <c r="M44" i="20"/>
  <c r="AE44" i="20"/>
  <c r="AW44" i="20"/>
  <c r="AK44" i="20"/>
  <c r="AQ44" i="20"/>
  <c r="BE58" i="13"/>
  <c r="BA52" i="24"/>
  <c r="U72" i="24"/>
  <c r="BE66" i="24"/>
  <c r="BE57" i="25"/>
  <c r="O69" i="25"/>
  <c r="BE61" i="25"/>
  <c r="BB44" i="12"/>
  <c r="Q41" i="13"/>
  <c r="AO41" i="13"/>
  <c r="K41" i="13"/>
  <c r="AI41" i="13"/>
  <c r="BA50" i="13"/>
  <c r="R58" i="7"/>
  <c r="R10" i="20" s="1"/>
  <c r="R45" i="20" s="1"/>
  <c r="R54" i="20" s="1"/>
  <c r="S54" i="20" s="1"/>
  <c r="AF58" i="7"/>
  <c r="AF9" i="19" s="1"/>
  <c r="AF41" i="19" s="1"/>
  <c r="W40" i="19"/>
  <c r="AO40" i="19"/>
  <c r="BE58" i="19"/>
  <c r="AQ42" i="25"/>
  <c r="AE42" i="25"/>
  <c r="AW42" i="25"/>
  <c r="S42" i="25"/>
  <c r="AK42" i="25"/>
  <c r="BC41" i="13"/>
  <c r="AK41" i="13"/>
  <c r="F58" i="7"/>
  <c r="F10" i="20" s="1"/>
  <c r="F45" i="20" s="1"/>
  <c r="F54" i="20" s="1"/>
  <c r="G54" i="20" s="1"/>
  <c r="V58" i="7"/>
  <c r="V9" i="19" s="1"/>
  <c r="V41" i="19" s="1"/>
  <c r="V50" i="19" s="1"/>
  <c r="W50" i="19" s="1"/>
  <c r="AH58" i="7"/>
  <c r="AH10" i="20" s="1"/>
  <c r="AH45" i="20" s="1"/>
  <c r="AH54" i="20" s="1"/>
  <c r="AI54" i="20" s="1"/>
  <c r="AT58" i="7"/>
  <c r="AT10" i="20" s="1"/>
  <c r="AT45" i="20" s="1"/>
  <c r="AT54" i="20" s="1"/>
  <c r="AU54" i="20" s="1"/>
  <c r="W41" i="13"/>
  <c r="AK40" i="19"/>
  <c r="G40" i="19"/>
  <c r="Y40" i="19"/>
  <c r="AQ40" i="19"/>
  <c r="BC40" i="19"/>
  <c r="AA69" i="19"/>
  <c r="G44" i="20"/>
  <c r="I73" i="20"/>
  <c r="AS73" i="20"/>
  <c r="AG73" i="20"/>
  <c r="U73" i="20"/>
  <c r="BE68" i="20"/>
  <c r="BC53" i="20"/>
  <c r="BC52" i="24"/>
  <c r="AC42" i="25"/>
  <c r="AU42" i="25"/>
  <c r="W42" i="25"/>
  <c r="J58" i="7"/>
  <c r="J10" i="12" s="1"/>
  <c r="J45" i="12" s="1"/>
  <c r="J54" i="12" s="1"/>
  <c r="K54" i="12" s="1"/>
  <c r="AB58" i="7"/>
  <c r="AB10" i="20" s="1"/>
  <c r="AB45" i="20" s="1"/>
  <c r="AB54" i="20" s="1"/>
  <c r="AC54" i="20" s="1"/>
  <c r="U70" i="13"/>
  <c r="BE66" i="13"/>
  <c r="AE44" i="12"/>
  <c r="AW44" i="12"/>
  <c r="S44" i="12"/>
  <c r="AQ44" i="12"/>
  <c r="M44" i="12"/>
  <c r="AK44" i="12"/>
  <c r="AZ53" i="20"/>
  <c r="AY73" i="20"/>
  <c r="BB53" i="12"/>
  <c r="BB50" i="13"/>
  <c r="BC50" i="13"/>
  <c r="AZ52" i="24"/>
  <c r="BA49" i="25"/>
  <c r="L58" i="7"/>
  <c r="L10" i="20" s="1"/>
  <c r="L45" i="20" s="1"/>
  <c r="L54" i="20" s="1"/>
  <c r="M54" i="20" s="1"/>
  <c r="AD58" i="7"/>
  <c r="AD10" i="12" s="1"/>
  <c r="AD45" i="12" s="1"/>
  <c r="AD54" i="12" s="1"/>
  <c r="AE54" i="12" s="1"/>
  <c r="AV58" i="7"/>
  <c r="AV9" i="19" s="1"/>
  <c r="AV41" i="19" s="1"/>
  <c r="AV50" i="19" s="1"/>
  <c r="AW50" i="19" s="1"/>
  <c r="W44" i="12"/>
  <c r="BE65" i="24"/>
  <c r="BE71" i="24"/>
  <c r="AE45" i="24"/>
  <c r="BB49" i="25"/>
  <c r="AZ49" i="25"/>
  <c r="O72" i="24"/>
  <c r="BB42" i="25"/>
  <c r="K52" i="24"/>
  <c r="AK52" i="24"/>
  <c r="AI49" i="25"/>
  <c r="M42" i="25"/>
  <c r="AO45" i="24"/>
  <c r="M45" i="24"/>
  <c r="AA69" i="25"/>
  <c r="I72" i="24"/>
  <c r="W45" i="24"/>
  <c r="AM69" i="25"/>
  <c r="BE62" i="25"/>
  <c r="BE63" i="25"/>
  <c r="BE68" i="25"/>
  <c r="AG72" i="24"/>
  <c r="Q42" i="25"/>
  <c r="U69" i="25"/>
  <c r="BE60" i="25"/>
  <c r="BE66" i="25"/>
  <c r="BE67" i="25"/>
  <c r="G45" i="24"/>
  <c r="BE61" i="24"/>
  <c r="BE62" i="24"/>
  <c r="AY72" i="24"/>
  <c r="BE64" i="24"/>
  <c r="BE67" i="24"/>
  <c r="BE68" i="24"/>
  <c r="BE70" i="24"/>
  <c r="BE59" i="25"/>
  <c r="Y45" i="24"/>
  <c r="AI45" i="24"/>
  <c r="AK45" i="24"/>
  <c r="AQ45" i="24"/>
  <c r="E45" i="24"/>
  <c r="K45" i="24"/>
  <c r="BE60" i="24"/>
  <c r="AS72" i="24"/>
  <c r="BE63" i="24"/>
  <c r="BE69" i="24"/>
  <c r="G42" i="25"/>
  <c r="Y42" i="25"/>
  <c r="BC42" i="25"/>
  <c r="BE42" i="25"/>
  <c r="BE58" i="25"/>
  <c r="AG69" i="25"/>
  <c r="BE64" i="25"/>
  <c r="BE65" i="25"/>
  <c r="AC45" i="24"/>
  <c r="AW45" i="24"/>
  <c r="AM72" i="24"/>
  <c r="AO42" i="25"/>
  <c r="K42" i="25"/>
  <c r="BD42" i="25"/>
  <c r="AI42" i="25"/>
  <c r="AZ42" i="25"/>
  <c r="AY69" i="25"/>
  <c r="AA72" i="24"/>
  <c r="BA42" i="25"/>
  <c r="I69" i="25"/>
  <c r="E40" i="19"/>
  <c r="BA40" i="19"/>
  <c r="BE44" i="20"/>
  <c r="BE44" i="12"/>
  <c r="AZ44" i="12"/>
  <c r="I69" i="19"/>
  <c r="AS69" i="19"/>
  <c r="BE59" i="19"/>
  <c r="BE60" i="19"/>
  <c r="AY69" i="19"/>
  <c r="U69" i="19"/>
  <c r="BE61" i="19"/>
  <c r="BE62" i="19"/>
  <c r="BE65" i="19"/>
  <c r="BE67" i="19"/>
  <c r="O69" i="19"/>
  <c r="BE64" i="19"/>
  <c r="BE66" i="19"/>
  <c r="BE57" i="19"/>
  <c r="AZ49" i="19"/>
  <c r="BA49" i="19"/>
  <c r="AM70" i="13"/>
  <c r="BE61" i="13"/>
  <c r="BE63" i="13"/>
  <c r="BE64" i="13"/>
  <c r="BE65" i="13"/>
  <c r="BE67" i="13"/>
  <c r="BE69" i="13"/>
  <c r="I70" i="13"/>
  <c r="AS70" i="13"/>
  <c r="AG70" i="13"/>
  <c r="BE62" i="13"/>
  <c r="BE68" i="13"/>
  <c r="AA70" i="13"/>
  <c r="BE59" i="13"/>
  <c r="AZ50" i="13"/>
  <c r="BA53" i="20"/>
  <c r="BE61" i="20"/>
  <c r="BE62" i="20"/>
  <c r="BE63" i="20"/>
  <c r="BE64" i="20"/>
  <c r="BE65" i="20"/>
  <c r="BE66" i="20"/>
  <c r="BE67" i="20"/>
  <c r="BE69" i="20"/>
  <c r="BE70" i="20"/>
  <c r="BE71" i="20"/>
  <c r="BE72" i="20"/>
  <c r="BA44" i="20"/>
  <c r="BB44" i="20"/>
  <c r="E44" i="20"/>
  <c r="AO44" i="20"/>
  <c r="AC44" i="20"/>
  <c r="AU44" i="20"/>
  <c r="BC44" i="20"/>
  <c r="K44" i="20"/>
  <c r="O73" i="20"/>
  <c r="AA73" i="20"/>
  <c r="Y44" i="20"/>
  <c r="AZ44" i="20"/>
  <c r="W44" i="20"/>
  <c r="BD44" i="20"/>
  <c r="AA73" i="12"/>
  <c r="AM73" i="12"/>
  <c r="BE61" i="12"/>
  <c r="Y44" i="12"/>
  <c r="U73" i="12"/>
  <c r="AG73" i="12"/>
  <c r="I73" i="12"/>
  <c r="BE71" i="12"/>
  <c r="BE62" i="12"/>
  <c r="AZ53" i="12"/>
  <c r="BE65" i="12"/>
  <c r="O73" i="12"/>
  <c r="BE68" i="12"/>
  <c r="BE70" i="12"/>
  <c r="O131" i="7"/>
  <c r="BE72" i="12"/>
  <c r="AS73" i="12"/>
  <c r="BE64" i="12"/>
  <c r="BE63" i="12"/>
  <c r="AY73" i="12"/>
  <c r="BE67" i="12"/>
  <c r="BD44" i="12"/>
  <c r="BE66" i="12"/>
  <c r="AU54" i="7"/>
  <c r="AC54" i="7"/>
  <c r="E54" i="7"/>
  <c r="AW54" i="7"/>
  <c r="AO54" i="7"/>
  <c r="W54" i="7"/>
  <c r="BB50" i="7"/>
  <c r="M50" i="7"/>
  <c r="AK50" i="7"/>
  <c r="W50" i="7"/>
  <c r="AO50" i="7"/>
  <c r="M54" i="7"/>
  <c r="E50" i="7"/>
  <c r="Q54" i="7"/>
  <c r="K54" i="7"/>
  <c r="BA54" i="7"/>
  <c r="BE54" i="7"/>
  <c r="BC54" i="7"/>
  <c r="BB54" i="7"/>
  <c r="AK54" i="7"/>
  <c r="S54" i="7"/>
  <c r="G50" i="7"/>
  <c r="AQ50" i="7"/>
  <c r="AE50" i="7"/>
  <c r="AW50" i="7"/>
  <c r="BE50" i="7"/>
  <c r="AI54" i="7"/>
  <c r="G54" i="7"/>
  <c r="AE54" i="7"/>
  <c r="AQ54" i="7"/>
  <c r="Y54" i="7"/>
  <c r="Q50" i="7"/>
  <c r="Q58" i="7" s="1"/>
  <c r="AI50" i="7"/>
  <c r="AZ50" i="7"/>
  <c r="Y50" i="7"/>
  <c r="BC50" i="7"/>
  <c r="AZ54" i="7"/>
  <c r="S50" i="7"/>
  <c r="BA50" i="7"/>
  <c r="K50" i="7"/>
  <c r="AC50" i="7"/>
  <c r="AU50" i="7"/>
  <c r="BD50" i="7"/>
  <c r="BD58" i="7" s="1"/>
  <c r="H10" i="25" l="1"/>
  <c r="H43" i="25" s="1"/>
  <c r="H10" i="12"/>
  <c r="H45" i="12" s="1"/>
  <c r="AO58" i="7"/>
  <c r="AO10" i="20" s="1"/>
  <c r="AO45" i="20" s="1"/>
  <c r="AX9" i="19"/>
  <c r="AX41" i="19" s="1"/>
  <c r="N9" i="19"/>
  <c r="N41" i="19" s="1"/>
  <c r="AP10" i="20"/>
  <c r="AP45" i="20" s="1"/>
  <c r="AP54" i="20" s="1"/>
  <c r="AQ54" i="20" s="1"/>
  <c r="AL10" i="13"/>
  <c r="AL42" i="13" s="1"/>
  <c r="AN10" i="12"/>
  <c r="AN45" i="12" s="1"/>
  <c r="AN54" i="12" s="1"/>
  <c r="AO54" i="12" s="1"/>
  <c r="AJ9" i="19"/>
  <c r="AJ41" i="19" s="1"/>
  <c r="AJ50" i="19" s="1"/>
  <c r="AK50" i="19" s="1"/>
  <c r="AL9" i="19"/>
  <c r="AL41" i="19" s="1"/>
  <c r="Z10" i="13"/>
  <c r="Z42" i="13" s="1"/>
  <c r="AR10" i="25"/>
  <c r="AR43" i="25" s="1"/>
  <c r="AH9" i="19"/>
  <c r="AH41" i="19" s="1"/>
  <c r="AH50" i="19" s="1"/>
  <c r="AI50" i="19" s="1"/>
  <c r="AP10" i="12"/>
  <c r="AP45" i="12" s="1"/>
  <c r="AP54" i="12" s="1"/>
  <c r="AQ54" i="12" s="1"/>
  <c r="AP10" i="25"/>
  <c r="AP43" i="25" s="1"/>
  <c r="AP50" i="25" s="1"/>
  <c r="AQ50" i="25" s="1"/>
  <c r="AR9" i="19"/>
  <c r="AR41" i="19" s="1"/>
  <c r="AP9" i="19"/>
  <c r="AP41" i="19" s="1"/>
  <c r="AP50" i="19" s="1"/>
  <c r="AQ50" i="19" s="1"/>
  <c r="N10" i="13"/>
  <c r="N42" i="13" s="1"/>
  <c r="Z10" i="25"/>
  <c r="Z43" i="25" s="1"/>
  <c r="Z10" i="20"/>
  <c r="Z45" i="20" s="1"/>
  <c r="AJ10" i="13"/>
  <c r="AJ42" i="13" s="1"/>
  <c r="AJ51" i="13" s="1"/>
  <c r="AK51" i="13" s="1"/>
  <c r="AJ10" i="20"/>
  <c r="AJ45" i="20" s="1"/>
  <c r="AJ54" i="20" s="1"/>
  <c r="AK54" i="20" s="1"/>
  <c r="AR10" i="20"/>
  <c r="AR45" i="20" s="1"/>
  <c r="N10" i="25"/>
  <c r="N43" i="25" s="1"/>
  <c r="X10" i="12"/>
  <c r="X45" i="12" s="1"/>
  <c r="X54" i="12" s="1"/>
  <c r="Y54" i="12" s="1"/>
  <c r="AL10" i="24"/>
  <c r="AL46" i="24" s="1"/>
  <c r="AJ10" i="25"/>
  <c r="AJ43" i="25" s="1"/>
  <c r="AJ50" i="25" s="1"/>
  <c r="AK50" i="25" s="1"/>
  <c r="AR10" i="24"/>
  <c r="AR46" i="24" s="1"/>
  <c r="N10" i="12"/>
  <c r="N45" i="12" s="1"/>
  <c r="AR10" i="13"/>
  <c r="AR42" i="13" s="1"/>
  <c r="X10" i="25"/>
  <c r="X43" i="25" s="1"/>
  <c r="X50" i="25" s="1"/>
  <c r="Y50" i="25" s="1"/>
  <c r="X10" i="20"/>
  <c r="X45" i="20" s="1"/>
  <c r="X54" i="20" s="1"/>
  <c r="Y54" i="20" s="1"/>
  <c r="AH10" i="12"/>
  <c r="AH45" i="12" s="1"/>
  <c r="AH54" i="12" s="1"/>
  <c r="AI54" i="12" s="1"/>
  <c r="T10" i="12"/>
  <c r="T45" i="12" s="1"/>
  <c r="X10" i="13"/>
  <c r="X42" i="13" s="1"/>
  <c r="X51" i="13" s="1"/>
  <c r="Y51" i="13" s="1"/>
  <c r="AJ10" i="12"/>
  <c r="AJ45" i="12" s="1"/>
  <c r="AJ54" i="12" s="1"/>
  <c r="AK54" i="12" s="1"/>
  <c r="AL10" i="20"/>
  <c r="AL45" i="20" s="1"/>
  <c r="AL10" i="25"/>
  <c r="AL43" i="25" s="1"/>
  <c r="T9" i="19"/>
  <c r="T41" i="19" s="1"/>
  <c r="X9" i="19"/>
  <c r="X41" i="19" s="1"/>
  <c r="X50" i="19" s="1"/>
  <c r="Y50" i="19" s="1"/>
  <c r="H10" i="20"/>
  <c r="H45" i="20" s="1"/>
  <c r="AP10" i="13"/>
  <c r="AP42" i="13" s="1"/>
  <c r="AP51" i="13" s="1"/>
  <c r="AQ51" i="13" s="1"/>
  <c r="AN10" i="24"/>
  <c r="AN46" i="24" s="1"/>
  <c r="AN53" i="24" s="1"/>
  <c r="AO53" i="24" s="1"/>
  <c r="D10" i="12"/>
  <c r="D45" i="12" s="1"/>
  <c r="D54" i="12" s="1"/>
  <c r="E54" i="12" s="1"/>
  <c r="AB10" i="13"/>
  <c r="AB42" i="13" s="1"/>
  <c r="AB51" i="13" s="1"/>
  <c r="AC51" i="13" s="1"/>
  <c r="R10" i="13"/>
  <c r="R42" i="13" s="1"/>
  <c r="R51" i="13" s="1"/>
  <c r="S51" i="13" s="1"/>
  <c r="D10" i="20"/>
  <c r="D45" i="20" s="1"/>
  <c r="D54" i="20" s="1"/>
  <c r="E54" i="20" s="1"/>
  <c r="H10" i="13"/>
  <c r="H42" i="13" s="1"/>
  <c r="L10" i="12"/>
  <c r="L45" i="12" s="1"/>
  <c r="L54" i="12" s="1"/>
  <c r="M54" i="12" s="1"/>
  <c r="T10" i="20"/>
  <c r="T45" i="20" s="1"/>
  <c r="D10" i="25"/>
  <c r="D43" i="25" s="1"/>
  <c r="D50" i="25" s="1"/>
  <c r="E50" i="25" s="1"/>
  <c r="D10" i="13"/>
  <c r="D42" i="13" s="1"/>
  <c r="D51" i="13" s="1"/>
  <c r="E51" i="13" s="1"/>
  <c r="D10" i="24"/>
  <c r="D46" i="24" s="1"/>
  <c r="D53" i="24" s="1"/>
  <c r="E53" i="24" s="1"/>
  <c r="T10" i="25"/>
  <c r="T43" i="25" s="1"/>
  <c r="T10" i="24"/>
  <c r="T46" i="24" s="1"/>
  <c r="Z10" i="24"/>
  <c r="Z46" i="24" s="1"/>
  <c r="Z10" i="12"/>
  <c r="Z45" i="12" s="1"/>
  <c r="V10" i="20"/>
  <c r="V45" i="20" s="1"/>
  <c r="V54" i="20" s="1"/>
  <c r="W54" i="20" s="1"/>
  <c r="P10" i="20"/>
  <c r="P45" i="20" s="1"/>
  <c r="P54" i="20" s="1"/>
  <c r="Q54" i="20" s="1"/>
  <c r="AD9" i="19"/>
  <c r="AD41" i="19" s="1"/>
  <c r="AD50" i="19" s="1"/>
  <c r="AE50" i="19" s="1"/>
  <c r="AF10" i="13"/>
  <c r="AF42" i="13" s="1"/>
  <c r="AX10" i="20"/>
  <c r="AX45" i="20" s="1"/>
  <c r="AX10" i="24"/>
  <c r="AX46" i="24" s="1"/>
  <c r="AB10" i="12"/>
  <c r="AB45" i="12" s="1"/>
  <c r="AB54" i="12" s="1"/>
  <c r="AC54" i="12" s="1"/>
  <c r="V10" i="13"/>
  <c r="V42" i="13" s="1"/>
  <c r="V51" i="13" s="1"/>
  <c r="W51" i="13" s="1"/>
  <c r="AX10" i="25"/>
  <c r="AX43" i="25" s="1"/>
  <c r="AB9" i="19"/>
  <c r="AB41" i="19" s="1"/>
  <c r="AB50" i="19" s="1"/>
  <c r="AC50" i="19" s="1"/>
  <c r="AV10" i="20"/>
  <c r="AV45" i="20" s="1"/>
  <c r="AV54" i="20" s="1"/>
  <c r="AW54" i="20" s="1"/>
  <c r="AX10" i="12"/>
  <c r="AX45" i="12" s="1"/>
  <c r="N10" i="24"/>
  <c r="N46" i="24" s="1"/>
  <c r="AV10" i="13"/>
  <c r="AV42" i="13" s="1"/>
  <c r="AV51" i="13" s="1"/>
  <c r="AW51" i="13" s="1"/>
  <c r="AD10" i="20"/>
  <c r="AD45" i="20" s="1"/>
  <c r="AD54" i="20" s="1"/>
  <c r="AE54" i="20" s="1"/>
  <c r="J9" i="19"/>
  <c r="J41" i="19" s="1"/>
  <c r="J50" i="19" s="1"/>
  <c r="K50" i="19" s="1"/>
  <c r="BE69" i="19"/>
  <c r="H9" i="19"/>
  <c r="H41" i="19" s="1"/>
  <c r="AN9" i="19"/>
  <c r="AN41" i="19" s="1"/>
  <c r="AN50" i="19" s="1"/>
  <c r="AO50" i="19" s="1"/>
  <c r="AT10" i="13"/>
  <c r="AT42" i="13" s="1"/>
  <c r="AT51" i="13" s="1"/>
  <c r="AU51" i="13" s="1"/>
  <c r="AD10" i="13"/>
  <c r="AD42" i="13" s="1"/>
  <c r="AD51" i="13" s="1"/>
  <c r="AE51" i="13" s="1"/>
  <c r="J10" i="13"/>
  <c r="J42" i="13" s="1"/>
  <c r="J51" i="13" s="1"/>
  <c r="K51" i="13" s="1"/>
  <c r="AN10" i="25"/>
  <c r="AN43" i="25" s="1"/>
  <c r="AN50" i="25" s="1"/>
  <c r="AO50" i="25" s="1"/>
  <c r="H10" i="24"/>
  <c r="H46" i="24" s="1"/>
  <c r="AT10" i="12"/>
  <c r="AT45" i="12" s="1"/>
  <c r="AT54" i="12" s="1"/>
  <c r="AU54" i="12" s="1"/>
  <c r="AF10" i="12"/>
  <c r="AF45" i="12" s="1"/>
  <c r="AN10" i="20"/>
  <c r="AN45" i="20" s="1"/>
  <c r="AN54" i="20" s="1"/>
  <c r="AO54" i="20" s="1"/>
  <c r="AF10" i="20"/>
  <c r="AF45" i="20" s="1"/>
  <c r="AH10" i="13"/>
  <c r="AH42" i="13" s="1"/>
  <c r="AH51" i="13" s="1"/>
  <c r="AI51" i="13" s="1"/>
  <c r="J10" i="20"/>
  <c r="J45" i="20" s="1"/>
  <c r="J54" i="20" s="1"/>
  <c r="K54" i="20" s="1"/>
  <c r="P10" i="12"/>
  <c r="P45" i="12" s="1"/>
  <c r="P54" i="12" s="1"/>
  <c r="Q54" i="12" s="1"/>
  <c r="L9" i="19"/>
  <c r="L41" i="19" s="1"/>
  <c r="L50" i="19" s="1"/>
  <c r="M50" i="19" s="1"/>
  <c r="P10" i="24"/>
  <c r="P46" i="24" s="1"/>
  <c r="P53" i="24" s="1"/>
  <c r="Q53" i="24" s="1"/>
  <c r="P10" i="25"/>
  <c r="P43" i="25" s="1"/>
  <c r="P50" i="25" s="1"/>
  <c r="Q50" i="25" s="1"/>
  <c r="P10" i="13"/>
  <c r="P42" i="13" s="1"/>
  <c r="P51" i="13" s="1"/>
  <c r="Q51" i="13" s="1"/>
  <c r="R9" i="19"/>
  <c r="R41" i="19" s="1"/>
  <c r="R50" i="19" s="1"/>
  <c r="S50" i="19" s="1"/>
  <c r="F10" i="25"/>
  <c r="F43" i="25" s="1"/>
  <c r="F50" i="25" s="1"/>
  <c r="F10" i="24"/>
  <c r="F46" i="24" s="1"/>
  <c r="F53" i="24" s="1"/>
  <c r="Q10" i="24"/>
  <c r="Q46" i="24" s="1"/>
  <c r="Q10" i="25"/>
  <c r="Q43" i="25" s="1"/>
  <c r="F10" i="13"/>
  <c r="F42" i="13" s="1"/>
  <c r="F51" i="13" s="1"/>
  <c r="G51" i="13" s="1"/>
  <c r="AV10" i="12"/>
  <c r="AV45" i="12" s="1"/>
  <c r="AV54" i="12" s="1"/>
  <c r="AW54" i="12" s="1"/>
  <c r="L10" i="13"/>
  <c r="L42" i="13" s="1"/>
  <c r="L51" i="13" s="1"/>
  <c r="AB10" i="25"/>
  <c r="AB43" i="25" s="1"/>
  <c r="AB50" i="25" s="1"/>
  <c r="AC50" i="25" s="1"/>
  <c r="AB10" i="24"/>
  <c r="AB46" i="24" s="1"/>
  <c r="AB53" i="24" s="1"/>
  <c r="AC53" i="24" s="1"/>
  <c r="R10" i="24"/>
  <c r="R46" i="24" s="1"/>
  <c r="R53" i="24" s="1"/>
  <c r="S53" i="24" s="1"/>
  <c r="R10" i="25"/>
  <c r="R43" i="25" s="1"/>
  <c r="R50" i="25" s="1"/>
  <c r="S50" i="25" s="1"/>
  <c r="BD10" i="25"/>
  <c r="BD10" i="24"/>
  <c r="BD46" i="24" s="1"/>
  <c r="AW58" i="7"/>
  <c r="AW9" i="19" s="1"/>
  <c r="AW41" i="19" s="1"/>
  <c r="BE131" i="7"/>
  <c r="R10" i="12"/>
  <c r="R45" i="12" s="1"/>
  <c r="R54" i="12" s="1"/>
  <c r="S54" i="12" s="1"/>
  <c r="F9" i="19"/>
  <c r="F41" i="19" s="1"/>
  <c r="F50" i="19" s="1"/>
  <c r="J10" i="25"/>
  <c r="J43" i="25" s="1"/>
  <c r="J50" i="25" s="1"/>
  <c r="K50" i="25" s="1"/>
  <c r="J10" i="24"/>
  <c r="J46" i="24" s="1"/>
  <c r="J53" i="24" s="1"/>
  <c r="K53" i="24" s="1"/>
  <c r="AV10" i="25"/>
  <c r="AV43" i="25" s="1"/>
  <c r="AV50" i="25" s="1"/>
  <c r="AW50" i="25" s="1"/>
  <c r="AV10" i="24"/>
  <c r="AV46" i="24" s="1"/>
  <c r="AV53" i="24" s="1"/>
  <c r="AW53" i="24" s="1"/>
  <c r="AT10" i="25"/>
  <c r="AT43" i="25" s="1"/>
  <c r="AT50" i="25" s="1"/>
  <c r="AU50" i="25" s="1"/>
  <c r="AT10" i="24"/>
  <c r="AT46" i="24" s="1"/>
  <c r="AT53" i="24" s="1"/>
  <c r="AU53" i="24" s="1"/>
  <c r="AT9" i="19"/>
  <c r="AT41" i="19" s="1"/>
  <c r="AT50" i="19" s="1"/>
  <c r="AU50" i="19" s="1"/>
  <c r="F10" i="12"/>
  <c r="F45" i="12" s="1"/>
  <c r="F54" i="12" s="1"/>
  <c r="AD10" i="24"/>
  <c r="AD46" i="24" s="1"/>
  <c r="AD53" i="24" s="1"/>
  <c r="AE53" i="24" s="1"/>
  <c r="AD10" i="25"/>
  <c r="AD43" i="25" s="1"/>
  <c r="AD50" i="25" s="1"/>
  <c r="AE50" i="25" s="1"/>
  <c r="AH10" i="25"/>
  <c r="AH43" i="25" s="1"/>
  <c r="AH50" i="25" s="1"/>
  <c r="AI50" i="25" s="1"/>
  <c r="AH10" i="24"/>
  <c r="AH46" i="24" s="1"/>
  <c r="AH53" i="24" s="1"/>
  <c r="AI53" i="24" s="1"/>
  <c r="BE73" i="20"/>
  <c r="L10" i="25"/>
  <c r="L43" i="25" s="1"/>
  <c r="L50" i="25" s="1"/>
  <c r="L10" i="24"/>
  <c r="L46" i="24" s="1"/>
  <c r="L53" i="24" s="1"/>
  <c r="V10" i="12"/>
  <c r="V45" i="12" s="1"/>
  <c r="V54" i="12" s="1"/>
  <c r="W54" i="12" s="1"/>
  <c r="V10" i="25"/>
  <c r="V43" i="25" s="1"/>
  <c r="V50" i="25" s="1"/>
  <c r="W50" i="25" s="1"/>
  <c r="V10" i="24"/>
  <c r="V46" i="24" s="1"/>
  <c r="V53" i="24" s="1"/>
  <c r="W53" i="24" s="1"/>
  <c r="AF10" i="25"/>
  <c r="AF43" i="25" s="1"/>
  <c r="AF10" i="24"/>
  <c r="AF46" i="24" s="1"/>
  <c r="BE72" i="24"/>
  <c r="BE69" i="25"/>
  <c r="BE70" i="13"/>
  <c r="BE73" i="12"/>
  <c r="M58" i="7"/>
  <c r="BE58" i="7"/>
  <c r="AK58" i="7"/>
  <c r="AC58" i="7"/>
  <c r="AC10" i="20" s="1"/>
  <c r="AC45" i="20" s="1"/>
  <c r="E58" i="7"/>
  <c r="BA58" i="7"/>
  <c r="BA10" i="13" s="1"/>
  <c r="BA42" i="13" s="1"/>
  <c r="AI58" i="7"/>
  <c r="AI10" i="13" s="1"/>
  <c r="AI42" i="13" s="1"/>
  <c r="W58" i="7"/>
  <c r="W10" i="12" s="1"/>
  <c r="W45" i="12" s="1"/>
  <c r="AU58" i="7"/>
  <c r="AU9" i="19" s="1"/>
  <c r="AU41" i="19" s="1"/>
  <c r="K58" i="7"/>
  <c r="K9" i="19" s="1"/>
  <c r="K41" i="19" s="1"/>
  <c r="BB58" i="7"/>
  <c r="BB10" i="13" s="1"/>
  <c r="BB42" i="13" s="1"/>
  <c r="S58" i="7"/>
  <c r="Y58" i="7"/>
  <c r="AE58" i="7"/>
  <c r="AQ58" i="7"/>
  <c r="G58" i="7"/>
  <c r="BC58" i="7"/>
  <c r="BD10" i="20"/>
  <c r="BD45" i="20" s="1"/>
  <c r="BD9" i="19"/>
  <c r="BD41" i="19" s="1"/>
  <c r="BD10" i="12"/>
  <c r="BD45" i="12" s="1"/>
  <c r="BD10" i="13"/>
  <c r="BD42" i="13" s="1"/>
  <c r="AZ58" i="7"/>
  <c r="AO10" i="12"/>
  <c r="AO45" i="12" s="1"/>
  <c r="Q10" i="20"/>
  <c r="Q45" i="20" s="1"/>
  <c r="Q10" i="12"/>
  <c r="Q45" i="12" s="1"/>
  <c r="Q9" i="19"/>
  <c r="Q41" i="19" s="1"/>
  <c r="Q10" i="13"/>
  <c r="Q42" i="13" s="1"/>
  <c r="AO10" i="25" l="1"/>
  <c r="AO43" i="25" s="1"/>
  <c r="AO9" i="19"/>
  <c r="AO41" i="19" s="1"/>
  <c r="AO10" i="13"/>
  <c r="AO42" i="13" s="1"/>
  <c r="AO10" i="24"/>
  <c r="AO46" i="24" s="1"/>
  <c r="AC9" i="19"/>
  <c r="AC41" i="19" s="1"/>
  <c r="AI9" i="19"/>
  <c r="AI41" i="19" s="1"/>
  <c r="AW10" i="13"/>
  <c r="AW42" i="13" s="1"/>
  <c r="AW10" i="12"/>
  <c r="AW45" i="12" s="1"/>
  <c r="AC10" i="13"/>
  <c r="AC42" i="13" s="1"/>
  <c r="AI10" i="20"/>
  <c r="AI45" i="20" s="1"/>
  <c r="BB54" i="20"/>
  <c r="AC10" i="12"/>
  <c r="AC45" i="12" s="1"/>
  <c r="BC54" i="20"/>
  <c r="BA10" i="12"/>
  <c r="BA45" i="12" s="1"/>
  <c r="AZ54" i="20"/>
  <c r="AW10" i="20"/>
  <c r="AW45" i="20" s="1"/>
  <c r="BC54" i="12"/>
  <c r="BA10" i="20"/>
  <c r="BA45" i="20" s="1"/>
  <c r="BA51" i="13"/>
  <c r="BA9" i="19"/>
  <c r="BA41" i="19" s="1"/>
  <c r="BA54" i="20"/>
  <c r="BB50" i="19"/>
  <c r="AZ54" i="12"/>
  <c r="AZ50" i="19"/>
  <c r="BB51" i="13"/>
  <c r="AZ51" i="13"/>
  <c r="BA54" i="12"/>
  <c r="M10" i="20"/>
  <c r="M45" i="20" s="1"/>
  <c r="M10" i="24"/>
  <c r="M46" i="24" s="1"/>
  <c r="M10" i="25"/>
  <c r="M43" i="25" s="1"/>
  <c r="G50" i="25"/>
  <c r="BB50" i="25"/>
  <c r="BC10" i="12"/>
  <c r="BC45" i="12" s="1"/>
  <c r="BC10" i="24"/>
  <c r="BC46" i="24" s="1"/>
  <c r="BC10" i="25"/>
  <c r="BC43" i="25" s="1"/>
  <c r="M10" i="13"/>
  <c r="M42" i="13" s="1"/>
  <c r="AU10" i="12"/>
  <c r="AU45" i="12" s="1"/>
  <c r="AU10" i="25"/>
  <c r="AU43" i="25" s="1"/>
  <c r="AU10" i="24"/>
  <c r="AU46" i="24" s="1"/>
  <c r="BC50" i="19"/>
  <c r="AZ53" i="24"/>
  <c r="W10" i="20"/>
  <c r="W45" i="20" s="1"/>
  <c r="W10" i="24"/>
  <c r="W46" i="24" s="1"/>
  <c r="W10" i="25"/>
  <c r="W43" i="25" s="1"/>
  <c r="AZ50" i="25"/>
  <c r="AQ10" i="25"/>
  <c r="AQ43" i="25" s="1"/>
  <c r="AQ10" i="24"/>
  <c r="AQ46" i="24" s="1"/>
  <c r="BA50" i="25"/>
  <c r="AE10" i="13"/>
  <c r="AE42" i="13" s="1"/>
  <c r="AE10" i="24"/>
  <c r="AE46" i="24" s="1"/>
  <c r="AE10" i="25"/>
  <c r="AE43" i="25" s="1"/>
  <c r="Y10" i="12"/>
  <c r="Y45" i="12" s="1"/>
  <c r="Y10" i="25"/>
  <c r="Y43" i="25" s="1"/>
  <c r="Y10" i="24"/>
  <c r="Y46" i="24" s="1"/>
  <c r="S10" i="13"/>
  <c r="S42" i="13" s="1"/>
  <c r="S10" i="24"/>
  <c r="S46" i="24" s="1"/>
  <c r="S10" i="25"/>
  <c r="S43" i="25" s="1"/>
  <c r="AI10" i="12"/>
  <c r="AI45" i="12" s="1"/>
  <c r="AI10" i="24"/>
  <c r="AI46" i="24" s="1"/>
  <c r="AI10" i="25"/>
  <c r="AI43" i="25" s="1"/>
  <c r="BB54" i="12"/>
  <c r="G50" i="19"/>
  <c r="AZ10" i="25"/>
  <c r="AZ43" i="25" s="1"/>
  <c r="AZ10" i="24"/>
  <c r="AZ46" i="24" s="1"/>
  <c r="AE10" i="20"/>
  <c r="AE45" i="20" s="1"/>
  <c r="BB9" i="19"/>
  <c r="BB41" i="19" s="1"/>
  <c r="BB10" i="24"/>
  <c r="BB46" i="24" s="1"/>
  <c r="BB10" i="25"/>
  <c r="BB43" i="25" s="1"/>
  <c r="BA10" i="25"/>
  <c r="BA43" i="25" s="1"/>
  <c r="BA10" i="24"/>
  <c r="BA46" i="24" s="1"/>
  <c r="AC10" i="24"/>
  <c r="AC46" i="24" s="1"/>
  <c r="AC10" i="25"/>
  <c r="AC43" i="25" s="1"/>
  <c r="G54" i="12"/>
  <c r="M53" i="24"/>
  <c r="BC53" i="24"/>
  <c r="BE9" i="19"/>
  <c r="BE41" i="19" s="1"/>
  <c r="BE10" i="24"/>
  <c r="BE46" i="24" s="1"/>
  <c r="BE10" i="25"/>
  <c r="BE43" i="25" s="1"/>
  <c r="BE10" i="20"/>
  <c r="BE45" i="20" s="1"/>
  <c r="K10" i="13"/>
  <c r="K42" i="13" s="1"/>
  <c r="K10" i="25"/>
  <c r="K43" i="25" s="1"/>
  <c r="K10" i="24"/>
  <c r="K46" i="24" s="1"/>
  <c r="AK10" i="12"/>
  <c r="AK45" i="12" s="1"/>
  <c r="AK10" i="24"/>
  <c r="AK46" i="24" s="1"/>
  <c r="AK10" i="25"/>
  <c r="AK43" i="25" s="1"/>
  <c r="BA50" i="19"/>
  <c r="M50" i="25"/>
  <c r="BC50" i="25"/>
  <c r="AW10" i="25"/>
  <c r="AW43" i="25" s="1"/>
  <c r="AW10" i="24"/>
  <c r="AW46" i="24" s="1"/>
  <c r="M51" i="13"/>
  <c r="BC51" i="13"/>
  <c r="BB53" i="24"/>
  <c r="G53" i="24"/>
  <c r="BA53" i="24"/>
  <c r="G10" i="25"/>
  <c r="G43" i="25" s="1"/>
  <c r="G10" i="24"/>
  <c r="G46" i="24" s="1"/>
  <c r="E10" i="20"/>
  <c r="E45" i="20" s="1"/>
  <c r="E10" i="25"/>
  <c r="E43" i="25" s="1"/>
  <c r="E10" i="24"/>
  <c r="E46" i="24" s="1"/>
  <c r="E9" i="19"/>
  <c r="E41" i="19" s="1"/>
  <c r="AK9" i="19"/>
  <c r="AK41" i="19" s="1"/>
  <c r="BE10" i="12"/>
  <c r="BE45" i="12" s="1"/>
  <c r="E10" i="13"/>
  <c r="E42" i="13" s="1"/>
  <c r="AE9" i="19"/>
  <c r="AE41" i="19" s="1"/>
  <c r="AK10" i="13"/>
  <c r="AK42" i="13" s="1"/>
  <c r="M10" i="12"/>
  <c r="M45" i="12" s="1"/>
  <c r="BE10" i="13"/>
  <c r="BE42" i="13" s="1"/>
  <c r="E10" i="12"/>
  <c r="E45" i="12" s="1"/>
  <c r="AK10" i="20"/>
  <c r="AK45" i="20" s="1"/>
  <c r="S10" i="12"/>
  <c r="S45" i="12" s="1"/>
  <c r="M9" i="19"/>
  <c r="M41" i="19" s="1"/>
  <c r="S9" i="19"/>
  <c r="S41" i="19" s="1"/>
  <c r="BB10" i="12"/>
  <c r="BB45" i="12" s="1"/>
  <c r="K10" i="12"/>
  <c r="K45" i="12" s="1"/>
  <c r="AE10" i="12"/>
  <c r="AE45" i="12" s="1"/>
  <c r="W9" i="19"/>
  <c r="W41" i="19" s="1"/>
  <c r="S10" i="20"/>
  <c r="S45" i="20" s="1"/>
  <c r="AU10" i="20"/>
  <c r="AU45" i="20" s="1"/>
  <c r="K10" i="20"/>
  <c r="K45" i="20" s="1"/>
  <c r="AU10" i="13"/>
  <c r="AU42" i="13" s="1"/>
  <c r="BB10" i="20"/>
  <c r="BB45" i="20" s="1"/>
  <c r="W10" i="13"/>
  <c r="W42" i="13" s="1"/>
  <c r="Y10" i="20"/>
  <c r="Y45" i="20" s="1"/>
  <c r="Y10" i="13"/>
  <c r="Y42" i="13" s="1"/>
  <c r="Y9" i="19"/>
  <c r="Y41" i="19" s="1"/>
  <c r="BC9" i="19"/>
  <c r="BC41" i="19" s="1"/>
  <c r="BC10" i="13"/>
  <c r="BC42" i="13" s="1"/>
  <c r="G10" i="13"/>
  <c r="G42" i="13" s="1"/>
  <c r="G10" i="20"/>
  <c r="G45" i="20" s="1"/>
  <c r="G10" i="12"/>
  <c r="G45" i="12" s="1"/>
  <c r="G9" i="19"/>
  <c r="G41" i="19" s="1"/>
  <c r="BC10" i="20"/>
  <c r="BC45" i="20" s="1"/>
  <c r="AQ10" i="13"/>
  <c r="AQ42" i="13" s="1"/>
  <c r="AQ9" i="19"/>
  <c r="AQ41" i="19" s="1"/>
  <c r="AQ10" i="12"/>
  <c r="AQ45" i="12" s="1"/>
  <c r="AQ10" i="20"/>
  <c r="AQ45" i="20" s="1"/>
  <c r="AZ10" i="12"/>
  <c r="AZ45" i="12" s="1"/>
  <c r="AZ10" i="13"/>
  <c r="AZ42" i="13" s="1"/>
  <c r="AZ10" i="20"/>
  <c r="AZ45" i="20" s="1"/>
  <c r="AZ9" i="19"/>
  <c r="AZ41" i="19" s="1"/>
  <c r="BD43" i="25" l="1"/>
</calcChain>
</file>

<file path=xl/sharedStrings.xml><?xml version="1.0" encoding="utf-8"?>
<sst xmlns="http://schemas.openxmlformats.org/spreadsheetml/2006/main" count="3662" uniqueCount="618">
  <si>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</si>
  <si>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</si>
  <si>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</si>
  <si>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</si>
  <si>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</si>
  <si>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</si>
  <si>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</si>
  <si>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</si>
  <si>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</si>
  <si>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</si>
  <si>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</si>
  <si>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</si>
  <si>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</si>
  <si>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</si>
  <si>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</si>
  <si>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</si>
  <si>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</si>
  <si>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</si>
  <si>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</si>
  <si>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</si>
  <si>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</si>
  <si>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</si>
  <si>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</si>
  <si>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</si>
  <si>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</si>
  <si>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</si>
  <si>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</si>
  <si>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</si>
  <si>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</si>
  <si>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</si>
  <si>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</si>
  <si>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</si>
  <si>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</si>
  <si>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</si>
  <si>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</si>
  <si>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</si>
  <si>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</si>
  <si>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</si>
  <si>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</si>
  <si>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</si>
  <si>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</si>
  <si>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</si>
  <si>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</si>
  <si>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</si>
  <si>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</si>
  <si>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</si>
  <si>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</si>
  <si>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</si>
  <si>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</si>
  <si>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</si>
  <si>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</si>
  <si>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</si>
  <si>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</si>
  <si>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</si>
  <si>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</si>
  <si>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</si>
  <si>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</si>
  <si>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</si>
  <si>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</si>
  <si>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</si>
  <si>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</si>
  <si>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</si>
  <si>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</si>
  <si>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</si>
  <si>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Tantárgy</t>
  </si>
  <si>
    <t>Kódszám</t>
  </si>
  <si>
    <t>Egyidejű felvétel megengedett (IGEN/NEM)</t>
  </si>
  <si>
    <t>ELŐTANULMÁNYI KÖTELEZETTSÉG</t>
  </si>
  <si>
    <t>ELŐTANULMÁNYI REND</t>
  </si>
  <si>
    <t>K(Z)</t>
  </si>
  <si>
    <t>Alapkiképzés módszertana</t>
  </si>
  <si>
    <t>Matematika előkészítő</t>
  </si>
  <si>
    <t>Fizika LK</t>
  </si>
  <si>
    <t>Villamosságtan KA</t>
  </si>
  <si>
    <t>Mechanika LK</t>
  </si>
  <si>
    <t>Repüléstörténet</t>
  </si>
  <si>
    <t>Repülésbiztonság I.</t>
  </si>
  <si>
    <t>Légierő harcászat I.</t>
  </si>
  <si>
    <t>Repülési ismeretek I.</t>
  </si>
  <si>
    <t>Repülési ismeretek II.</t>
  </si>
  <si>
    <t>Repüléselmélet</t>
  </si>
  <si>
    <t>ICAO szakmai nyelv I.</t>
  </si>
  <si>
    <t>ICAO szakmai nyelv II.</t>
  </si>
  <si>
    <t>ICAO szakmai nyelv III.</t>
  </si>
  <si>
    <t>ICAO szakmai nyelv IV.</t>
  </si>
  <si>
    <t>Helikopter specifikus ismeretek</t>
  </si>
  <si>
    <t>Matematika VF</t>
  </si>
  <si>
    <t>Repüléselektronikai rendszerek</t>
  </si>
  <si>
    <t>Katonai repülőgépek szerkezete és rendszerei</t>
  </si>
  <si>
    <t>Mechanika SHM</t>
  </si>
  <si>
    <t>Kényszerhelyzeti kommunikációs eljárások</t>
  </si>
  <si>
    <t>A hajózók fizikai felkészítési rendszere, eszközei és módszerei</t>
  </si>
  <si>
    <t xml:space="preserve">Navigáció és lokáció </t>
  </si>
  <si>
    <t>Szimulációs rendszerek üzemeltetése</t>
  </si>
  <si>
    <t>A hajózók teljesítményfokozásának rendszere és módszertana</t>
  </si>
  <si>
    <t>Modern légifelderítés</t>
  </si>
  <si>
    <t>Katonai légijárművek fegyverrendszerei I.</t>
  </si>
  <si>
    <t>Légijárművek energiaellátó rendszerei</t>
  </si>
  <si>
    <t>Repülő és légvédelmi gyakorlatok tervezése</t>
  </si>
  <si>
    <t>Speciális repülőeszközök katonai alkalmazása</t>
  </si>
  <si>
    <t>A hajózók teljesítménymérésének lehetőségei és módszerei</t>
  </si>
  <si>
    <t>Pszichofizikai teljesítmény és korlátai a repülésre</t>
  </si>
  <si>
    <t>Hajtómű rendszerek</t>
  </si>
  <si>
    <t>Katonai légijárművek fegyverrendszerei II.</t>
  </si>
  <si>
    <t>ÉÉ</t>
  </si>
  <si>
    <t>ÉÉ(Z)</t>
  </si>
  <si>
    <t>Repülésbiztonság II.</t>
  </si>
  <si>
    <t>Repülő-pszichológia</t>
  </si>
  <si>
    <t>Ejtőernyős felkészítés LK</t>
  </si>
  <si>
    <t>B</t>
  </si>
  <si>
    <t>Légierő harcászat II.</t>
  </si>
  <si>
    <t>Rádiókommunikációs eljárások</t>
  </si>
  <si>
    <t>Légi jog és ATC eljárások</t>
  </si>
  <si>
    <t>Emberi tényező és korlátai a repülésben</t>
  </si>
  <si>
    <t>V</t>
  </si>
  <si>
    <t xml:space="preserve">Választható I. </t>
  </si>
  <si>
    <t>Légi navigáció</t>
  </si>
  <si>
    <t>Légierő harcászat III.</t>
  </si>
  <si>
    <t>Választható II.</t>
  </si>
  <si>
    <t>Hajózó testnevelés</t>
  </si>
  <si>
    <t>Repülőgépek sárkányszerkezete és rendszerei</t>
  </si>
  <si>
    <t>Repülőgépek elektromos berendezései</t>
  </si>
  <si>
    <t>Repülőgépek hajtóművei</t>
  </si>
  <si>
    <t>Repülőgépek műszerei és elektromos berendezései</t>
  </si>
  <si>
    <t>Tömeg és egyensúlyszámítás</t>
  </si>
  <si>
    <t>Választható III.</t>
  </si>
  <si>
    <t>Repülési teljesítmény számítás</t>
  </si>
  <si>
    <t>Repülőgépek üzemeltetési eljárásai</t>
  </si>
  <si>
    <t>Repülés tervezés és felkészülés</t>
  </si>
  <si>
    <t>Választható IV.</t>
  </si>
  <si>
    <t>Z</t>
  </si>
  <si>
    <t>Légtérigénybevételi és repülési szabályok</t>
  </si>
  <si>
    <t>Repülési gyakorlat (RI)</t>
  </si>
  <si>
    <t>Légijármű rendszerek</t>
  </si>
  <si>
    <t>Légiforgalmi tájékoztatás</t>
  </si>
  <si>
    <t>Radarirányítói eljárások</t>
  </si>
  <si>
    <t>Záróvizsga Avionika</t>
  </si>
  <si>
    <t>Szakmai angol nyelv KRM II.</t>
  </si>
  <si>
    <t>Szakmai angol nyelv KRM I.</t>
  </si>
  <si>
    <t>GYJ(Z)</t>
  </si>
  <si>
    <t>Katonai légijárművek repülésszabályozása</t>
  </si>
  <si>
    <t>Csapatgyakoroltatás ÁLSZ Avionika</t>
  </si>
  <si>
    <t>Katonai légijárművek korszerű szabályozástechnikája</t>
  </si>
  <si>
    <t>Katonai légijárművek elektrodinamikája</t>
  </si>
  <si>
    <t>Katonai légijárművek pusztítóeszközei</t>
  </si>
  <si>
    <t>Katonai légijárművek fedélzeti műszerrendszerei</t>
  </si>
  <si>
    <t>Csapatgyakoroltatás ÁLSZ KRM.</t>
  </si>
  <si>
    <t>Katonai légijárművek villamos rendszertana</t>
  </si>
  <si>
    <t>Katonai légijárművek villamos gépei</t>
  </si>
  <si>
    <t>Választható I.</t>
  </si>
  <si>
    <t>GYJ</t>
  </si>
  <si>
    <t>Műszer és méréstechnika KRM</t>
  </si>
  <si>
    <t>Katonai légijárművek automatikai és elektrotechnikai alapjai</t>
  </si>
  <si>
    <t>Repülőműszaki alapismeretek</t>
  </si>
  <si>
    <t>Analóg és digitális technika</t>
  </si>
  <si>
    <t>Villamos áramkörök és hálózatok</t>
  </si>
  <si>
    <t>Csapatgyakoroltatás ÁLSZ RSH</t>
  </si>
  <si>
    <t>Katonai légijárművek üzemeltetési gyakorlata RSH</t>
  </si>
  <si>
    <t>Repülőgépek szerkezete I.</t>
  </si>
  <si>
    <t>Repülőgépek szerkezete II.</t>
  </si>
  <si>
    <t>Szakrajz és gépelemek</t>
  </si>
  <si>
    <t>Sérüléses javítás</t>
  </si>
  <si>
    <t>Repülésmechanika</t>
  </si>
  <si>
    <t>Hajtómű elmélet</t>
  </si>
  <si>
    <t>Hajtómű szerkezettan</t>
  </si>
  <si>
    <t>Katonai légijárművek rádiólokációs rendszerei</t>
  </si>
  <si>
    <t>Záróvizsga RSHM</t>
  </si>
  <si>
    <t>Alkalmazott számítástechnika (CAD, ANSYS)</t>
  </si>
  <si>
    <t>HK925A010</t>
  </si>
  <si>
    <t>HK925A710</t>
  </si>
  <si>
    <t>HK925A740</t>
  </si>
  <si>
    <t xml:space="preserve">HKKVKA01 </t>
  </si>
  <si>
    <t xml:space="preserve">HKKVKA03 </t>
  </si>
  <si>
    <t>Vezetés- és szervezéselmélet</t>
  </si>
  <si>
    <t>HKHFKTA01</t>
  </si>
  <si>
    <t>Katonai etika és személyközi kommunikáció</t>
  </si>
  <si>
    <t xml:space="preserve">HKKVKA02 </t>
  </si>
  <si>
    <t>HKHFKTA03</t>
  </si>
  <si>
    <t>Hadtörténelem</t>
  </si>
  <si>
    <t xml:space="preserve">HKKVKA04 </t>
  </si>
  <si>
    <t>A</t>
  </si>
  <si>
    <t>Katonai Testnevelés II.</t>
  </si>
  <si>
    <t>Katonai Testnevelés III.</t>
  </si>
  <si>
    <t>Katonai Testnevelés IV.</t>
  </si>
  <si>
    <t/>
  </si>
  <si>
    <t>Közös közszolgálati gyakorlat</t>
  </si>
  <si>
    <t>Csapatgyakoroltatás (RI) I.</t>
  </si>
  <si>
    <t>Csapatgyakoroltatás (RI) II.</t>
  </si>
  <si>
    <t>Légiforgalmi irányítás eljárásai</t>
  </si>
  <si>
    <t>Légiforgalmi irányítás gyakorlata I.</t>
  </si>
  <si>
    <t>Légiforgalmi irányítás gyakorlata II.</t>
  </si>
  <si>
    <t>Kényszerhelyzeti szimuláció ATC</t>
  </si>
  <si>
    <t>Légvédelmi irányítás eljárásai</t>
  </si>
  <si>
    <t>Légvédelmi irányítás gyakorlata I.</t>
  </si>
  <si>
    <t>Légvédelmi irányítás gyakorlata II.</t>
  </si>
  <si>
    <t>Kényszerhelyzeti szimuláció ADC</t>
  </si>
  <si>
    <t>Alkalmazott katonapszichológia és -pedagógia alapjai</t>
  </si>
  <si>
    <t>HKTSKA02</t>
  </si>
  <si>
    <t>HKTSKA03</t>
  </si>
  <si>
    <t>HKTSKA04</t>
  </si>
  <si>
    <t xml:space="preserve">Nemzetközi politika és biztonság </t>
  </si>
  <si>
    <t>Repülési gyakorlat (RGV-HEV) I.</t>
  </si>
  <si>
    <t>Repülési gyakorlat (RGV) II.</t>
  </si>
  <si>
    <t>Repülési gyakorlat (RGV) III.</t>
  </si>
  <si>
    <t>Repülési gyakorlat (RGV) IV.</t>
  </si>
  <si>
    <t>Repülési gyakorlat (HEV) II.</t>
  </si>
  <si>
    <t>Repülési gyakorlat (HEV) III.</t>
  </si>
  <si>
    <t>Repülési gyakorlat (HEV) IV.</t>
  </si>
  <si>
    <t>Szakdolgozat védés RGV</t>
  </si>
  <si>
    <t>Szakdolgozat védés HEV</t>
  </si>
  <si>
    <t>Szakdolgozat védés ATC</t>
  </si>
  <si>
    <t>Szakdolgozat védés Avionika</t>
  </si>
  <si>
    <t>Szakdolgozat védés RSHM</t>
  </si>
  <si>
    <t>Záróvizsga ADC</t>
  </si>
  <si>
    <t>Záróvizsga ATC</t>
  </si>
  <si>
    <t>Záróvizsga RGV</t>
  </si>
  <si>
    <t>Záróvizsga HEV</t>
  </si>
  <si>
    <t>Szakdolgozat készítés ÁLSZ</t>
  </si>
  <si>
    <t>HK925A600</t>
  </si>
  <si>
    <t>Modern fizika</t>
  </si>
  <si>
    <t>Pintér Sándor</t>
  </si>
  <si>
    <t>Modern Physics</t>
  </si>
  <si>
    <t>Repülésirányító és Repülő-hajózó Tanszék</t>
  </si>
  <si>
    <t>HK925A603</t>
  </si>
  <si>
    <t>HK925A602</t>
  </si>
  <si>
    <t>Katonai alapfelkészítés</t>
  </si>
  <si>
    <t>Katonai Testnevelési és Sportközpont</t>
  </si>
  <si>
    <t>Molnár Imre</t>
  </si>
  <si>
    <t>HK916A001</t>
  </si>
  <si>
    <t>HK916A002</t>
  </si>
  <si>
    <t>Összhaderőnemi Műveleti Tanszék</t>
  </si>
  <si>
    <t>Katonai Vezetéstudományi és Közismereti Tanszék</t>
  </si>
  <si>
    <t>Dr. Szabó László István</t>
  </si>
  <si>
    <t>Államtudomámyi és Nemzetközi Tanulmányok Kar</t>
  </si>
  <si>
    <t>Természettudományi Tanszék</t>
  </si>
  <si>
    <t>Dr. Tóth Bence</t>
  </si>
  <si>
    <t>Dr. Kaló József</t>
  </si>
  <si>
    <t>Dr. Újházy László</t>
  </si>
  <si>
    <t>Hadtörténelmi, Filozófiai és Kultúrtörténeti Tanszék</t>
  </si>
  <si>
    <t xml:space="preserve">Dr. Boda Mihály </t>
  </si>
  <si>
    <t>Dr. Hörcher Ferenc</t>
  </si>
  <si>
    <t>Műveleti Támogató Tanszék</t>
  </si>
  <si>
    <t>Dr. Négyesi Lajos</t>
  </si>
  <si>
    <t xml:space="preserve">Dr. Petruska Ferenc </t>
  </si>
  <si>
    <t>Honvédelmi Jogi és Igazgatási Tanszék</t>
  </si>
  <si>
    <t>Dr. Dudás Zoltán</t>
  </si>
  <si>
    <t xml:space="preserve">Dr. Prókainé dr. Kovács Tímea </t>
  </si>
  <si>
    <t xml:space="preserve">Dr. Hatos Pál </t>
  </si>
  <si>
    <t>Nemzetközi Biztonsági Tanulmányok Tanszék</t>
  </si>
  <si>
    <t xml:space="preserve">Dr. Remek Éva </t>
  </si>
  <si>
    <t xml:space="preserve">Dr. Nagyernyei Szabó Ádám </t>
  </si>
  <si>
    <t>Rendészettudományi Kar, Rendészeti Vezetéstudományi Tanszék</t>
  </si>
  <si>
    <t>Dr. Kovács Gábor</t>
  </si>
  <si>
    <t>Elektronikai Hadviselés Tanszék</t>
  </si>
  <si>
    <t>Dr. Fatalin László</t>
  </si>
  <si>
    <t>HK916A004</t>
  </si>
  <si>
    <t>HK916A005</t>
  </si>
  <si>
    <t>HK916A007</t>
  </si>
  <si>
    <t>HK916A008</t>
  </si>
  <si>
    <t>Katonai Testnevelés VIII.</t>
  </si>
  <si>
    <t>Lakatos Sándor</t>
  </si>
  <si>
    <t>Dr. Bottyán Zsolt</t>
  </si>
  <si>
    <t>Repülő Sárkány-hajtómű Tanszék</t>
  </si>
  <si>
    <t>Dr. Kavas László</t>
  </si>
  <si>
    <t>Dr. Tóth József</t>
  </si>
  <si>
    <t>Dr. Krajnc Zoltán</t>
  </si>
  <si>
    <t>Dr. Palik Mátyás</t>
  </si>
  <si>
    <t>Idegennyelvi és Szaknyelvi Lektorátus</t>
  </si>
  <si>
    <t>HK916A090</t>
  </si>
  <si>
    <t>HK916A097</t>
  </si>
  <si>
    <t>HK916A099</t>
  </si>
  <si>
    <t>HK916A101</t>
  </si>
  <si>
    <t>HK916A102</t>
  </si>
  <si>
    <t>HK916A103</t>
  </si>
  <si>
    <t>HK916A104</t>
  </si>
  <si>
    <t>HK916A105</t>
  </si>
  <si>
    <t>HK916A107</t>
  </si>
  <si>
    <t>HK916A108</t>
  </si>
  <si>
    <t>HK916A109</t>
  </si>
  <si>
    <t>HK916A110</t>
  </si>
  <si>
    <t>HK916A111</t>
  </si>
  <si>
    <t>HK916A112</t>
  </si>
  <si>
    <t>HK916A113</t>
  </si>
  <si>
    <t>HK916A114</t>
  </si>
  <si>
    <t>HK916A115</t>
  </si>
  <si>
    <t>HK916A116</t>
  </si>
  <si>
    <t>HK916A117</t>
  </si>
  <si>
    <t>HK916A118</t>
  </si>
  <si>
    <t>Repülőfedélzeti Rendszerek Tanszék</t>
  </si>
  <si>
    <t>Dr. Szilvássy László</t>
  </si>
  <si>
    <t>HK916A010</t>
  </si>
  <si>
    <t>HKKVKA12</t>
  </si>
  <si>
    <t>Dr. Bolgár Judit</t>
  </si>
  <si>
    <t>HKMTTA340</t>
  </si>
  <si>
    <t>HK916A029</t>
  </si>
  <si>
    <t>Dr. Óvári Gyula</t>
  </si>
  <si>
    <t>HK916A011</t>
  </si>
  <si>
    <t>HK916A012</t>
  </si>
  <si>
    <t>HK916A020</t>
  </si>
  <si>
    <t>HK916A013</t>
  </si>
  <si>
    <t>HK916A014</t>
  </si>
  <si>
    <t>HK916A015</t>
  </si>
  <si>
    <t>HK916A016</t>
  </si>
  <si>
    <t>HK916A017</t>
  </si>
  <si>
    <t>HK916A031</t>
  </si>
  <si>
    <t>HK916A018</t>
  </si>
  <si>
    <t>HK916A021</t>
  </si>
  <si>
    <t>HK916A022</t>
  </si>
  <si>
    <t>HK916A023</t>
  </si>
  <si>
    <t>HK916A024</t>
  </si>
  <si>
    <t>HK916A025</t>
  </si>
  <si>
    <t>HK916A026</t>
  </si>
  <si>
    <t>HK916A027</t>
  </si>
  <si>
    <t>HK916A028</t>
  </si>
  <si>
    <t>HK916A091</t>
  </si>
  <si>
    <t>HK916A034</t>
  </si>
  <si>
    <t>HK916A092</t>
  </si>
  <si>
    <t>HK916A086</t>
  </si>
  <si>
    <t>HK916A087</t>
  </si>
  <si>
    <t>HK916A088</t>
  </si>
  <si>
    <t>HK916A089</t>
  </si>
  <si>
    <t>HK916A119</t>
  </si>
  <si>
    <t>HK916A120</t>
  </si>
  <si>
    <t>HK916A121</t>
  </si>
  <si>
    <t>HK916A122</t>
  </si>
  <si>
    <t>Légiforgalom szervezés</t>
  </si>
  <si>
    <t>HK916A039</t>
  </si>
  <si>
    <t>HK916A040</t>
  </si>
  <si>
    <t>HK916A041</t>
  </si>
  <si>
    <t>HK916A042</t>
  </si>
  <si>
    <t>HK916A043</t>
  </si>
  <si>
    <t>HK916A044</t>
  </si>
  <si>
    <t>HK916A045</t>
  </si>
  <si>
    <t>HK916A046</t>
  </si>
  <si>
    <t>HK916A048</t>
  </si>
  <si>
    <t>HK916A093</t>
  </si>
  <si>
    <t>HK916A049</t>
  </si>
  <si>
    <t>HK916A050</t>
  </si>
  <si>
    <t>HK916A052</t>
  </si>
  <si>
    <t>HK916A036</t>
  </si>
  <si>
    <t>Dr. Horváth István</t>
  </si>
  <si>
    <t>Dr. Varga Béla</t>
  </si>
  <si>
    <t>Gajdács László</t>
  </si>
  <si>
    <t>Dr. Dunai Pál</t>
  </si>
  <si>
    <t>Dr. Békési Bertold</t>
  </si>
  <si>
    <t>Major Gábor</t>
  </si>
  <si>
    <t>Dr. Bali Tamás</t>
  </si>
  <si>
    <t>Dr. Szabó Sándor</t>
  </si>
  <si>
    <t>Dr. Koller József</t>
  </si>
  <si>
    <t>Simon Zsolt</t>
  </si>
  <si>
    <t>HKEHVA01</t>
  </si>
  <si>
    <t>Dr. Vas Tímea</t>
  </si>
  <si>
    <t>Török Péter</t>
  </si>
  <si>
    <t>Somogyi Zoltán</t>
  </si>
  <si>
    <t>Fazekas László</t>
  </si>
  <si>
    <t>Légiközlekedési rendszerek I.</t>
  </si>
  <si>
    <t>Légiközlekedési rendszerek II.</t>
  </si>
  <si>
    <t>Dr. Komjáthy Lajos</t>
  </si>
  <si>
    <t>HK916A125</t>
  </si>
  <si>
    <t>HK916A126</t>
  </si>
  <si>
    <t>HK916A123</t>
  </si>
  <si>
    <t>HKEHVA03</t>
  </si>
  <si>
    <t>HKEHVA02</t>
  </si>
  <si>
    <t>HK916A053</t>
  </si>
  <si>
    <t>HK916A054</t>
  </si>
  <si>
    <t>HK916A055</t>
  </si>
  <si>
    <t>HK916A056</t>
  </si>
  <si>
    <t>HK916A057</t>
  </si>
  <si>
    <t>HK916A058</t>
  </si>
  <si>
    <t>HK916A059</t>
  </si>
  <si>
    <t>HK916A060</t>
  </si>
  <si>
    <t>Katonai légijárművek energetikai rendszerei</t>
  </si>
  <si>
    <t>HK916A127</t>
  </si>
  <si>
    <t>Katonai légijárművek vezérlőrendszerei</t>
  </si>
  <si>
    <t>HK916A061</t>
  </si>
  <si>
    <t>HK916A062</t>
  </si>
  <si>
    <t>HK916A063</t>
  </si>
  <si>
    <t>HK916A064</t>
  </si>
  <si>
    <t>HK916A065</t>
  </si>
  <si>
    <t>HK916A066</t>
  </si>
  <si>
    <t>HK916A067</t>
  </si>
  <si>
    <t>HK916A068</t>
  </si>
  <si>
    <t>HK916A069</t>
  </si>
  <si>
    <t>HK916A070</t>
  </si>
  <si>
    <t>Katonai légijárművek üzemeltetési gyakorlata avionika I.</t>
  </si>
  <si>
    <t>HK916A128</t>
  </si>
  <si>
    <t>Katonai légijárművek üzemeltetési gyakorlata avionika II.</t>
  </si>
  <si>
    <t>HK916A095</t>
  </si>
  <si>
    <t>HK916A071</t>
  </si>
  <si>
    <t>HK916A072</t>
  </si>
  <si>
    <t>HK916A073</t>
  </si>
  <si>
    <t>HK916A074</t>
  </si>
  <si>
    <t>HK916A075</t>
  </si>
  <si>
    <t>HK916A129</t>
  </si>
  <si>
    <t>HK916A076</t>
  </si>
  <si>
    <t>HK916A077</t>
  </si>
  <si>
    <t>Prof. Dr. Óvári Gyula</t>
  </si>
  <si>
    <t>HK916A078</t>
  </si>
  <si>
    <t>HK916A079</t>
  </si>
  <si>
    <t>HK916A080</t>
  </si>
  <si>
    <t>HK916A081</t>
  </si>
  <si>
    <t>HK916A096</t>
  </si>
  <si>
    <t>Repülőgép típus ismeret</t>
  </si>
  <si>
    <t>Gajdos Máté</t>
  </si>
  <si>
    <t>Analóg és digitális technika FRM</t>
  </si>
  <si>
    <t>HK916A006</t>
  </si>
  <si>
    <t>Csapatgyakoroltatás (EJE)</t>
  </si>
  <si>
    <t>HK916A030</t>
  </si>
  <si>
    <t>Dr. Kiss Gabriella</t>
  </si>
  <si>
    <t>HK916A124</t>
  </si>
  <si>
    <t>HK916A033</t>
  </si>
  <si>
    <t>HK916A038</t>
  </si>
  <si>
    <t>HK916A037</t>
  </si>
  <si>
    <t>HK916A131</t>
  </si>
  <si>
    <t>Szakmai gyakorlat Avionika</t>
  </si>
  <si>
    <t>Szakmai gyakorlat RSH</t>
  </si>
  <si>
    <t>HK916A132</t>
  </si>
  <si>
    <t>NEM</t>
  </si>
  <si>
    <t>IGEN</t>
  </si>
  <si>
    <t>Katonai repülőgépek szilárdságtana I.</t>
  </si>
  <si>
    <t>Katonai repülőgépek szilárdságtana II.</t>
  </si>
  <si>
    <t>Szakmai gyakorlat AVI</t>
  </si>
  <si>
    <t>Szakmai gyakorlat SHM</t>
  </si>
  <si>
    <t>HK916A130</t>
  </si>
  <si>
    <t>Szakmai gyakorlat RGV</t>
  </si>
  <si>
    <t>Szakmai gyakorlat ADC</t>
  </si>
  <si>
    <t>Szakmai gyakorlat ATC</t>
  </si>
  <si>
    <t>Szakmai gyakorlat HEV</t>
  </si>
  <si>
    <t>ÁLLAMI LÉGIKÖZLEKEDÉSI ALAPKÉPZÉSI SZAK</t>
  </si>
  <si>
    <t>teljes idejű képzésben, nappali munkarend szerint tanuló hallgatók részére</t>
  </si>
  <si>
    <t>ÁLLAMI LÉGIJÁRMŰ-VEZETŐ SZAKIRÁNY</t>
  </si>
  <si>
    <t>KATONAI REPÜLÉSIRÁNYÍTÓ SZAKIRÁNY</t>
  </si>
  <si>
    <t>KATONAI REPÜLŐMŰSZAKI SZAKIRÁNY</t>
  </si>
  <si>
    <t>ÁLLAMI LÉGIJÁRMŰ-VEZETŐ SZAKIRÁNY HELIKOPTERVEZETŐ MODUL</t>
  </si>
  <si>
    <t>teljes idejű képzésben, nappali munkarend szerint tanuló hallgatók részére.</t>
  </si>
  <si>
    <t>ÁLLAMI LÉGIJÁRMŰ-VEZETŐ SZAKIRÁNY REPÜLŐGÉPVEZETŐ MODUL</t>
  </si>
  <si>
    <t>KATONAI REPÜLÉSIRÁNYÍTÓ SZAKIRÁNY KATONAI LÉGIFORGALMI IRÁNYÍTÓ MODUL</t>
  </si>
  <si>
    <t>KATONAI REPÜLÉSIRÁNYÍTÓ SZAKIRÁNY KATONAI LÉGVÉDELMI IRÁNYÍTÓ MODUL</t>
  </si>
  <si>
    <t>KATONAI REPÜLŐMŰSZAKI SZAKIRÁNY, AVIONIKA MODUL</t>
  </si>
  <si>
    <t>Vas Tímea</t>
  </si>
  <si>
    <t>KATONAI REPÜLŐMŰSZAKI SZAKIRÁNY REPÜLŐ SÁRKÁNY-HAJTÓMŰ MODUL</t>
  </si>
  <si>
    <t>SZAKMAI TÖRZSANYAG</t>
  </si>
  <si>
    <t>HK916A133</t>
  </si>
  <si>
    <t>Gyakorlati repülés értékelési elvek</t>
  </si>
  <si>
    <t xml:space="preserve">ÁLLAMI LÉGIJÁRMŰ-VEZETŐ SZAKIRÁNY </t>
  </si>
  <si>
    <t>A táblázatokban meghatározott értékek az egységes, objektív értékelés elősegítése érdekében lettek lefektetve. A táblázatokban nem kerülnek feltüntetésre az „Elégséges” és „Elégtelen” osztályzatok eltérési kritériumai, mivel a „Megfelelő” (3) osztályzat elérése szükséges az önálló feladat végrehajtásához.</t>
  </si>
  <si>
    <t>Súlyos hibák – olyan hibák, amelyek jelentősen eltérnek az ideális feladat-végrehajtástól és/vagy veszélyeztetik a repülés biztonságát vagy a repülési feladat sikeres végrehajtását;</t>
  </si>
  <si>
    <t>Enyhe hibák- olyan hibák, amelyek eltérnek ugyan az ideális feladat-végrehajtástól, de nem veszélyeztetik sem a repülés biztonságát, sem a feladat sikeres végrehajtását.</t>
  </si>
  <si>
    <t>11. A értékelő-elemző bizottság a vizsgálat és megfelelő indoklás alapján a következőket javasolhatja:</t>
  </si>
  <si>
    <t>12.  A kiképzés beszüntetését, s a jelölt kiképzésből történő eltávolítását. Ismétlő ellenőrző repülés végrehajtásakor, ha a jelölt az ismétlő ellenőrző repülést „Nem megfelelő” szinten teljesíti, akkor az értékelő-elemző bizottság vezetőjének javaslatot kell tennie a jelölt kiképzésből történő eltávolítására. Az értékelő-elemző bizottság munkájáról, illetve a bizottság által megfogalmazott, a jelölt további kiképzésére vagy annak befejezésére vonatkozó javaslatról, a bizottság vezetőjének írásbeli jelentést kell tennie a közvetlen elöljárója részére</t>
  </si>
  <si>
    <t>13. Az egyes repülési elemeket az 5 fokozatú tudásszint skálán az alábbiak szerint kell osztályozni:</t>
  </si>
  <si>
    <t xml:space="preserve"> 4 – Segítség nélküli teljesítés, enyhe hibák, a hibák önálló felismerése és helyesbítése.</t>
  </si>
  <si>
    <t xml:space="preserve"> 3 – Enyhe hibákat vétett és minimális segítséget igényelt a hibák értékelésében és helyesbítésében. Önállóan is képes biztonságosan végrehajtani a feladatot.</t>
  </si>
  <si>
    <t xml:space="preserve"> 2 – Szóbeli és/vagy fizikai segítséget igényelt súlyos hibák elkövetésének megelőzésére. További gyakorlás szükséges a feladat önálló végrehajtása előtt.</t>
  </si>
  <si>
    <t>14. Az értékelés során a következő meghatározásokat kell alkalmazni:</t>
  </si>
  <si>
    <t xml:space="preserve"> 5 – Segítség és hiba nélküli végrehajtás.</t>
  </si>
  <si>
    <t xml:space="preserve">1. A jelöltek oktató repüléseiket lehetőség szerint ugyan azzal az oktatóval hajtsák végre.
2. Az ellenőrző repülést megelőző és az ellenőrző repülést ugyan az az oktató nem hajthatja végre, aki a jelölt oktatói repüléseit végezte.
3. A jelölt repülőkiképzése során, amennyiben nem éri el az adott repülési feladat repülési elemeire előírt értékelési szinteket, ismétlő repülést kell végrehajtania az oktató javaslata alapján n.
4. Amennyiben a jelölt az ismétlő repüléseket követően sem éri el a kívánt szintet, akkor egy másik oktatóval kell egy felmérő repülést végrehajtania. A felmérést végző oktató javaslatára további ismétlő repülés adható. A következő feladatra csak az előírt szintek elérése után engedhető.
5. Az RVKK-ban a jelöltek számára végrehajtásra kerülő feladatokhoz felhasználható repülési idők a kötelezően végrehajtandó mennyiséget jelentik. A kötelezően végrehajtott repülési időnél többet a repülőkiképzést végrehajtó alegység parancsnoka – a szakmai bizottság ajánlása alapján – engedélyezhet, mely a végrehajtott repülési idő 20 %-nál, de összesen 5 óránál nem lehet több jelöltenként.
6. Objektív okokból bekövetkező repülésből történő kiesések (betegség, repülésre alkalmatlan időjárás, repülőgép üzemképtelensége, stb.) után, a jelöltek esélyegyenlőségének megtartása érdekében a repülőkiképzést végrehajtó alegység parancsnoka ismétlő repülést engedélyezhet. 10 napnál hosszabb kihagyás esetén 2 repülési feladatot, a korábban gyakorolt, fontosabb repülési elemek komplekszálásával. Új elem bemutatása/gyakorlása a helyreállító feladatok keretében nem megengedett.
7. Az objektív okok miatt engedélyezett ismétlő repülések a maximális mennyiségbe nem számítanak bele, és a jelölt elbírálásánál nem tekintendők negatív tényezőnek.
8. Tilos önálló feladatra engedni azt a jelöltet, aki az ellenőrzése során felkészültsége, a gyakorlati ellenőrzés eredménye, valamint képességei alapján nem képes a repülési feladat biztonságos végrehajtására!
9. A jelölt repülőkiképzését meg kell szakítani, és értékelő-elemző bizottság felállítását kell kezdeményeznie a repülőkiképzést végrehajtó alegység parancsnokának a következő feltételek bármelyikének fennállása esetén:
- A kiegészítésként biztosított repülési idő maximális engedélyezett értékének túllépése esetén (20 %, maximum 5 óra);
- A jelölt ugyanazon ellenőrző repülést a második végrehajtásakor is „Nem megfelelő” szinten hajtja végre;
- A jelölt a meghatározott ellenőrző repülések közül a harmadik „Nem megfelelő”-re értékelt (különböző) ellenőrző repülés után.
10. Az értékelő-elemző bizottság feladata a jelölt kiképzésével kapcsolatos dokumentumok áttanulmányozása, valamint a jelölt-, a kiképzésében, ellenőrzésében résztvevő személyek-, szükség esetén csapatorvos, pszichológus és más érintettek meghallgatása útján a következők vizsgálata:
- Történt-e tervezési-, módszertani-, oktatókijelölési-, oktatói-, ellenőrzői-, vagy egyéb más jellegű hiba a jelölt kiképzése során;
- Befolyásolta-e egészségügyi-, családi-, vagy más külső körülmény a jelölt kiképzésben nyújtott teljesítményét;
- Alkalmas-e a jelölt további fejlődésre, illetve az előírt szintek elérésére az utasításban meghatározottakon túli repülési feladatok és repülési idő engedélyezésével.
</t>
  </si>
  <si>
    <t>- Ismétlő repülési feladatok/repülési idő engedélyezését, és azt követően a kiképzés folytatását;</t>
  </si>
  <si>
    <t>- Ismétlő ellenőrző repülés végrehajtását;</t>
  </si>
  <si>
    <t>- A jelölt áthelyezését később induló évfolyamba, és a kiképzés egy meghatározott feladattól történő folytatását, vagy újrakezdését;</t>
  </si>
  <si>
    <t>Fekete Csaba Zoltán</t>
  </si>
  <si>
    <t>Gajdos Máté Ádám</t>
  </si>
  <si>
    <t>Dr. Szelei Ildikó</t>
  </si>
  <si>
    <t>Balla Tibor</t>
  </si>
  <si>
    <t>HK916A094</t>
  </si>
  <si>
    <t>HKHFKTA08</t>
  </si>
  <si>
    <t>Ludovika Szabadegyetem</t>
  </si>
  <si>
    <t>Dr. Csikány Tamás</t>
  </si>
  <si>
    <t>Dr. Pogácsás Imre</t>
  </si>
  <si>
    <t>KARON KÖZÖS TÖRZSANYAG</t>
  </si>
  <si>
    <t xml:space="preserve">Katonai testnevelés IV. </t>
  </si>
  <si>
    <t>RRVTB06</t>
  </si>
  <si>
    <t>HK916A019</t>
  </si>
  <si>
    <t>Repülésmeteorológia</t>
  </si>
  <si>
    <t>HNBTTB03</t>
  </si>
  <si>
    <t>HK916E001</t>
  </si>
  <si>
    <t>HK916E002</t>
  </si>
  <si>
    <t>HK916E003</t>
  </si>
  <si>
    <t>HK916E004</t>
  </si>
  <si>
    <t>HK916E005</t>
  </si>
  <si>
    <t>HK916E006</t>
  </si>
  <si>
    <t>HK916E007</t>
  </si>
  <si>
    <t>HK916E008</t>
  </si>
  <si>
    <t>HK916E009</t>
  </si>
  <si>
    <t>HK916E010</t>
  </si>
  <si>
    <t>HK916E011</t>
  </si>
  <si>
    <t>HK916E012</t>
  </si>
  <si>
    <t>HK916E013</t>
  </si>
  <si>
    <t>HK916E014</t>
  </si>
  <si>
    <t>HK916E015</t>
  </si>
  <si>
    <t>HK916E016</t>
  </si>
  <si>
    <t>HK916E017</t>
  </si>
  <si>
    <t>HK916E018</t>
  </si>
  <si>
    <t>Airport structure and safety</t>
  </si>
  <si>
    <t>Application of Biomedical, Psycho-physiological Performance Diagnostic Measurement Methods in Aviation</t>
  </si>
  <si>
    <t>Application of Unmanned Aircrafts Systems</t>
  </si>
  <si>
    <t>Aviation Safety Management in Practice</t>
  </si>
  <si>
    <t>Base of Aeronautical Information Services</t>
  </si>
  <si>
    <t>Base of Radar Control</t>
  </si>
  <si>
    <t>Construction of Mi-8/17 Helicopter</t>
  </si>
  <si>
    <t>Human Factors in Aircraft Maintenance</t>
  </si>
  <si>
    <t>Military Air Traffic Management Procedures</t>
  </si>
  <si>
    <t>Modern ATM systems</t>
  </si>
  <si>
    <t>On-board Flight Instruments</t>
  </si>
  <si>
    <t>On-board Weapon System</t>
  </si>
  <si>
    <t>Thermodynamics of Heat Engines</t>
  </si>
  <si>
    <t>Aircraft Gas Turbine Engines</t>
  </si>
  <si>
    <t>European Air Traffic Management</t>
  </si>
  <si>
    <t>International Institutes from Aviation Prospective</t>
  </si>
  <si>
    <t>Introduction to Air Operations</t>
  </si>
  <si>
    <t>Basic Aviation Terms and Definitions</t>
  </si>
  <si>
    <t xml:space="preserve">Gajdács László </t>
  </si>
  <si>
    <t>Katonai légijárművek navigációs rendszerei</t>
  </si>
  <si>
    <t>Katonai légijárművek híradástechnikai rendszerei</t>
  </si>
  <si>
    <t>HK916A134</t>
  </si>
  <si>
    <t>HK916A135</t>
  </si>
  <si>
    <t>HK916A136</t>
  </si>
  <si>
    <t>HK916A137</t>
  </si>
  <si>
    <t>HK916A138</t>
  </si>
  <si>
    <t>A teljesítmény-diagnosztika alkalmazása a repülőszakember képzésben</t>
  </si>
  <si>
    <t>Pszichofiziológiai módszerek alkalmazása a repülő szakember képzésben</t>
  </si>
  <si>
    <t>Fenntartható repülés</t>
  </si>
  <si>
    <t>Gázturbina égőtér áramlástani modellezése ANSYS szoftver környezetben</t>
  </si>
  <si>
    <t>Zsembery Szabolcs</t>
  </si>
  <si>
    <t>Lázár Tibor</t>
  </si>
  <si>
    <t>Gáspár Tibor</t>
  </si>
  <si>
    <t>HKISZLA118</t>
  </si>
  <si>
    <t>STANAG 2 nyelvvizsga kritérium</t>
  </si>
  <si>
    <t>HKKVKA22</t>
  </si>
  <si>
    <t>HK916A100</t>
  </si>
  <si>
    <t>érvényes 2023/2024-es tanévtől felmenő rendszerben.</t>
  </si>
  <si>
    <t>érvényes 2023/2024-es tanévtől felmenő rendszerben</t>
  </si>
  <si>
    <t>Egységes Gyalogostiszti felkészítés I.</t>
  </si>
  <si>
    <t>Egységes Gyalogostiszti felkészítés II.</t>
  </si>
  <si>
    <t>Egységes Gyalogostiszti felkészítés III.</t>
  </si>
  <si>
    <t>Vektoranalízis 1. LK KRM</t>
  </si>
  <si>
    <t>Vektoranalízis 2. LK KRM</t>
  </si>
  <si>
    <t>Differenciálegyenletek és függvénytranszformációk LK KRM</t>
  </si>
  <si>
    <t>Katonai Testnevelés V.</t>
  </si>
  <si>
    <t>Katonai Testnevelés VI.</t>
  </si>
  <si>
    <t>Katonai Testnevelés VII.</t>
  </si>
  <si>
    <t>Szakmai gyakorlat</t>
  </si>
  <si>
    <t xml:space="preserve">Kalkulus 2. LK KRM </t>
  </si>
  <si>
    <t xml:space="preserve">Gyalogos lövész alapozó felkészítés </t>
  </si>
  <si>
    <t>HKÖMTA901</t>
  </si>
  <si>
    <t>HKÖMTA902</t>
  </si>
  <si>
    <t>HKÖMTA903</t>
  </si>
  <si>
    <t>HKÖMTA904</t>
  </si>
  <si>
    <t>HKISZLA112</t>
  </si>
  <si>
    <t>HKISZLA113</t>
  </si>
  <si>
    <t>HKISZLA114</t>
  </si>
  <si>
    <t>Vektor- és mátrixszámítás LK</t>
  </si>
  <si>
    <t>Kalkulus 1. LK</t>
  </si>
  <si>
    <t>Komplex számok és sorok LK</t>
  </si>
  <si>
    <t>HK925A606</t>
  </si>
  <si>
    <t>HK925A608</t>
  </si>
  <si>
    <t>HK925A610</t>
  </si>
  <si>
    <t>HK925A612</t>
  </si>
  <si>
    <t>HK925A614</t>
  </si>
  <si>
    <t>HK925A618</t>
  </si>
  <si>
    <t>HK925A620</t>
  </si>
  <si>
    <t>HK925A622</t>
  </si>
  <si>
    <t>Statisztikai következtetések gyakorlata</t>
  </si>
  <si>
    <t>Gyakorlati hipotézisvizsgálat</t>
  </si>
  <si>
    <t>Tudománytörténet</t>
  </si>
  <si>
    <t>Bevezetés a csillagászatba</t>
  </si>
  <si>
    <t>Az űrtevékenység története</t>
  </si>
  <si>
    <t>Égi Mechanika alapjai</t>
  </si>
  <si>
    <t>Mesterséges égitestek mozgása</t>
  </si>
  <si>
    <t>Űrfotometria és távérzékelés</t>
  </si>
  <si>
    <t>Rácz István</t>
  </si>
  <si>
    <t>Nagy Imre</t>
  </si>
  <si>
    <t>Szociológia</t>
  </si>
  <si>
    <t>HK925A722</t>
  </si>
  <si>
    <t>HK925A730</t>
  </si>
  <si>
    <t>HK925A732</t>
  </si>
  <si>
    <t>HK925A734</t>
  </si>
  <si>
    <t>HK925A745</t>
  </si>
  <si>
    <t>HK925A746</t>
  </si>
  <si>
    <t>HK925A747</t>
  </si>
  <si>
    <t xml:space="preserve">Vektoranalízis 1. LK KRM </t>
  </si>
  <si>
    <t xml:space="preserve">Vektoranalízis 2. LK KRM </t>
  </si>
  <si>
    <t>Hadijog és honvédelmi jog</t>
  </si>
  <si>
    <t>HKHJITA084</t>
  </si>
  <si>
    <t>Szakmai angol 2. (katonai)</t>
  </si>
  <si>
    <t>Szakmai angol 3. (katonai)</t>
  </si>
  <si>
    <t>Szakmai angol 4. (katonai)</t>
  </si>
  <si>
    <t>Dr. Rácz István</t>
  </si>
  <si>
    <t xml:space="preserve">Gyakorlati hadijog </t>
  </si>
  <si>
    <t>HKHJITM080</t>
  </si>
  <si>
    <t>ÁÁJTB05</t>
  </si>
  <si>
    <t xml:space="preserve">Magyarország stratégiai dimenziói a múltban és ma </t>
  </si>
  <si>
    <t>ÁÁJTB06</t>
  </si>
  <si>
    <t xml:space="preserve">Civilizációnk kihívásai </t>
  </si>
  <si>
    <t>HKHATA901</t>
  </si>
  <si>
    <t>Védelem és közszolgálat</t>
  </si>
  <si>
    <t>HKTSKA12</t>
  </si>
  <si>
    <t>HKTSKA13</t>
  </si>
  <si>
    <t>HKTSKA14</t>
  </si>
  <si>
    <t>HKTSKA15</t>
  </si>
  <si>
    <t>HKTSKA16</t>
  </si>
  <si>
    <t>HKTSKA17</t>
  </si>
  <si>
    <t>HKTSKA18</t>
  </si>
  <si>
    <t>HK916A139</t>
  </si>
  <si>
    <t>HK916A140</t>
  </si>
  <si>
    <t>HK916A141</t>
  </si>
  <si>
    <t>HK916A142</t>
  </si>
  <si>
    <t>HK916A143</t>
  </si>
  <si>
    <t>HK916A144</t>
  </si>
  <si>
    <t>HK916A145</t>
  </si>
  <si>
    <t>HK916A147</t>
  </si>
  <si>
    <t>HKÖMTA611</t>
  </si>
  <si>
    <t>HKÖMTA800</t>
  </si>
  <si>
    <t>HK916A146</t>
  </si>
  <si>
    <t>Drón üzemeltetés</t>
  </si>
  <si>
    <t>Katonai testnevelés V.</t>
  </si>
  <si>
    <t>Katonai testnevelés VII.</t>
  </si>
  <si>
    <t>Katonai testnevelés 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</si>
</sst>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\-??\ _F_t_-;_-@_-"/>
    <numFmt numFmtId="165" formatCode="_-* #,##0\ _F_t_-;\-* #,##0\ _F_t_-;_-* \-??\ _F_t_-;_-@_-"/>
  </numFmts>
  <fonts count="54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3"/>
      <name val="Arial Narrow"/>
      <family val="2"/>
      <charset val="238"/>
    </font>
    <font>
      <sz val="13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1"/>
      <name val="Arial Narrow"/>
      <family val="2"/>
      <charset val="238"/>
    </font>
    <font>
      <sz val="14"/>
      <name val="Arial Narrow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1"/>
      <name val="Arial CE"/>
      <charset val="238"/>
    </font>
    <font>
      <b/>
      <i/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3"/>
      <name val="Arial CE"/>
      <charset val="238"/>
    </font>
    <font>
      <b/>
      <i/>
      <sz val="11"/>
      <name val="Arial Narrow"/>
      <family val="2"/>
      <charset val="238"/>
    </font>
    <font>
      <b/>
      <i/>
      <sz val="10"/>
      <name val="Arial Narrow"/>
      <family val="2"/>
      <charset val="238"/>
    </font>
    <font>
      <sz val="10"/>
      <color rgb="FF00B05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color rgb="FFFF0000"/>
      <name val="Arial Narrow"/>
      <family val="2"/>
      <charset val="238"/>
    </font>
    <font>
      <sz val="10"/>
      <name val="Optima"/>
    </font>
    <font>
      <sz val="14"/>
      <name val="Times New Roman"/>
      <family val="1"/>
      <charset val="238"/>
    </font>
    <font>
      <sz val="16"/>
      <name val="Arial CE"/>
      <family val="2"/>
      <charset val="238"/>
    </font>
    <font>
      <sz val="11"/>
      <name val="Times New Roman"/>
      <family val="1"/>
      <charset val="238"/>
    </font>
    <font>
      <b/>
      <sz val="12"/>
      <color rgb="FFFF0000"/>
      <name val="Arial Narrow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CC"/>
        <bgColor indexed="41"/>
      </patternFill>
    </fill>
    <fill>
      <patternFill patternType="solid">
        <fgColor rgb="FFFFFF00"/>
        <bgColor indexed="64"/>
      </patternFill>
    </fill>
  </fills>
  <borders count="3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/>
      <right style="double">
        <color auto="1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medium">
        <color auto="1"/>
      </bottom>
      <diagonal/>
    </border>
    <border>
      <left/>
      <right/>
      <top style="double">
        <color indexed="8"/>
      </top>
      <bottom style="medium">
        <color auto="1"/>
      </bottom>
      <diagonal/>
    </border>
    <border>
      <left/>
      <right style="double">
        <color indexed="8"/>
      </right>
      <top style="double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164" fontId="33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33" fillId="17" borderId="7" applyNumberForma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6" fillId="0" borderId="0"/>
    <xf numFmtId="0" fontId="20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9" fontId="33" fillId="0" borderId="0" applyFill="0" applyBorder="0" applyAlignment="0" applyProtection="0"/>
    <xf numFmtId="0" fontId="35" fillId="0" borderId="0"/>
    <xf numFmtId="0" fontId="2" fillId="0" borderId="0"/>
    <xf numFmtId="0" fontId="1" fillId="0" borderId="0"/>
    <xf numFmtId="0" fontId="38" fillId="0" borderId="0"/>
    <xf numFmtId="0" fontId="33" fillId="0" borderId="0"/>
    <xf numFmtId="0" fontId="16" fillId="0" borderId="0"/>
  </cellStyleXfs>
  <cellXfs count="964">
    <xf numFmtId="0" fontId="0" fillId="0" borderId="0" xfId="0"/>
    <xf numFmtId="0" fontId="21" fillId="0" borderId="0" xfId="40" applyFont="1" applyAlignment="1">
      <alignment horizontal="left"/>
    </xf>
    <xf numFmtId="0" fontId="16" fillId="0" borderId="0" xfId="40"/>
    <xf numFmtId="0" fontId="26" fillId="4" borderId="10" xfId="40" applyFont="1" applyFill="1" applyBorder="1" applyAlignment="1" applyProtection="1">
      <alignment horizontal="center"/>
    </xf>
    <xf numFmtId="0" fontId="29" fillId="0" borderId="0" xfId="40" applyFont="1"/>
    <xf numFmtId="0" fontId="23" fillId="4" borderId="12" xfId="40" applyFont="1" applyFill="1" applyBorder="1" applyAlignment="1" applyProtection="1">
      <alignment horizontal="center"/>
    </xf>
    <xf numFmtId="0" fontId="30" fillId="4" borderId="13" xfId="40" applyFont="1" applyFill="1" applyBorder="1" applyProtection="1"/>
    <xf numFmtId="0" fontId="23" fillId="4" borderId="0" xfId="40" applyFont="1" applyFill="1" applyBorder="1" applyAlignment="1" applyProtection="1">
      <alignment horizontal="center"/>
    </xf>
    <xf numFmtId="0" fontId="21" fillId="4" borderId="16" xfId="40" applyFont="1" applyFill="1" applyBorder="1" applyAlignment="1" applyProtection="1">
      <alignment horizontal="left" vertical="center" wrapText="1"/>
    </xf>
    <xf numFmtId="0" fontId="21" fillId="4" borderId="17" xfId="40" applyFont="1" applyFill="1" applyBorder="1" applyAlignment="1" applyProtection="1">
      <alignment horizontal="center"/>
    </xf>
    <xf numFmtId="1" fontId="23" fillId="4" borderId="17" xfId="40" applyNumberFormat="1" applyFont="1" applyFill="1" applyBorder="1" applyAlignment="1" applyProtection="1">
      <alignment horizontal="center"/>
    </xf>
    <xf numFmtId="0" fontId="31" fillId="24" borderId="16" xfId="40" applyFont="1" applyFill="1" applyBorder="1" applyAlignment="1" applyProtection="1">
      <alignment horizontal="left" vertical="center" wrapText="1"/>
    </xf>
    <xf numFmtId="0" fontId="31" fillId="24" borderId="17" xfId="40" applyFont="1" applyFill="1" applyBorder="1" applyAlignment="1" applyProtection="1">
      <alignment horizontal="center"/>
    </xf>
    <xf numFmtId="0" fontId="32" fillId="0" borderId="0" xfId="40" applyFont="1"/>
    <xf numFmtId="0" fontId="16" fillId="0" borderId="0" xfId="40" applyBorder="1"/>
    <xf numFmtId="0" fontId="21" fillId="0" borderId="0" xfId="40" applyFont="1" applyFill="1" applyBorder="1" applyAlignment="1">
      <alignment horizontal="left"/>
    </xf>
    <xf numFmtId="0" fontId="21" fillId="0" borderId="0" xfId="40" applyFont="1" applyFill="1" applyAlignment="1">
      <alignment horizontal="left"/>
    </xf>
    <xf numFmtId="0" fontId="34" fillId="0" borderId="0" xfId="40" applyFont="1"/>
    <xf numFmtId="1" fontId="21" fillId="0" borderId="42" xfId="40" applyNumberFormat="1" applyFont="1" applyFill="1" applyBorder="1" applyAlignment="1" applyProtection="1">
      <alignment horizontal="center"/>
      <protection locked="0"/>
    </xf>
    <xf numFmtId="0" fontId="21" fillId="4" borderId="23" xfId="40" applyFont="1" applyFill="1" applyBorder="1" applyProtection="1"/>
    <xf numFmtId="0" fontId="21" fillId="4" borderId="24" xfId="40" applyFont="1" applyFill="1" applyBorder="1" applyProtection="1"/>
    <xf numFmtId="0" fontId="21" fillId="4" borderId="25" xfId="40" applyFont="1" applyFill="1" applyBorder="1" applyProtection="1"/>
    <xf numFmtId="1" fontId="23" fillId="4" borderId="20" xfId="40" applyNumberFormat="1" applyFont="1" applyFill="1" applyBorder="1" applyAlignment="1" applyProtection="1">
      <alignment horizontal="center"/>
    </xf>
    <xf numFmtId="1" fontId="21" fillId="4" borderId="17" xfId="40" applyNumberFormat="1" applyFont="1" applyFill="1" applyBorder="1" applyAlignment="1" applyProtection="1">
      <alignment horizontal="center"/>
    </xf>
    <xf numFmtId="1" fontId="23" fillId="4" borderId="16" xfId="40" applyNumberFormat="1" applyFont="1" applyFill="1" applyBorder="1" applyAlignment="1" applyProtection="1">
      <alignment horizontal="center"/>
    </xf>
    <xf numFmtId="0" fontId="21" fillId="4" borderId="21" xfId="40" applyFont="1" applyFill="1" applyBorder="1" applyProtection="1"/>
    <xf numFmtId="0" fontId="21" fillId="4" borderId="22" xfId="40" applyFont="1" applyFill="1" applyBorder="1" applyProtection="1"/>
    <xf numFmtId="0" fontId="21" fillId="0" borderId="42" xfId="40" applyFont="1" applyFill="1" applyBorder="1" applyAlignment="1" applyProtection="1">
      <alignment horizontal="center"/>
      <protection locked="0"/>
    </xf>
    <xf numFmtId="0" fontId="21" fillId="4" borderId="26" xfId="40" applyFont="1" applyFill="1" applyBorder="1" applyProtection="1"/>
    <xf numFmtId="0" fontId="21" fillId="4" borderId="27" xfId="40" applyFont="1" applyFill="1" applyBorder="1" applyProtection="1"/>
    <xf numFmtId="0" fontId="21" fillId="0" borderId="0" xfId="40" applyFont="1" applyBorder="1"/>
    <xf numFmtId="0" fontId="21" fillId="0" borderId="0" xfId="40" applyFont="1"/>
    <xf numFmtId="0" fontId="16" fillId="0" borderId="0" xfId="40" applyFont="1"/>
    <xf numFmtId="1" fontId="23" fillId="4" borderId="28" xfId="40" applyNumberFormat="1" applyFont="1" applyFill="1" applyBorder="1" applyAlignment="1" applyProtection="1">
      <alignment horizontal="center"/>
    </xf>
    <xf numFmtId="0" fontId="35" fillId="0" borderId="0" xfId="46"/>
    <xf numFmtId="0" fontId="35" fillId="0" borderId="0" xfId="46" applyFill="1" applyProtection="1">
      <protection locked="0"/>
    </xf>
    <xf numFmtId="0" fontId="35" fillId="0" borderId="0" xfId="46" applyBorder="1"/>
    <xf numFmtId="0" fontId="39" fillId="25" borderId="67" xfId="46" applyFont="1" applyFill="1" applyBorder="1" applyAlignment="1" applyProtection="1">
      <alignment horizontal="center" textRotation="90" wrapText="1"/>
    </xf>
    <xf numFmtId="0" fontId="39" fillId="25" borderId="68" xfId="46" applyFont="1" applyFill="1" applyBorder="1" applyAlignment="1" applyProtection="1">
      <alignment horizontal="center" textRotation="90"/>
    </xf>
    <xf numFmtId="0" fontId="39" fillId="25" borderId="68" xfId="46" applyFont="1" applyFill="1" applyBorder="1" applyAlignment="1" applyProtection="1">
      <alignment horizontal="center" textRotation="90" wrapText="1"/>
    </xf>
    <xf numFmtId="0" fontId="39" fillId="25" borderId="70" xfId="46" applyFont="1" applyFill="1" applyBorder="1" applyAlignment="1" applyProtection="1">
      <alignment horizontal="center" textRotation="90" wrapText="1"/>
    </xf>
    <xf numFmtId="0" fontId="27" fillId="26" borderId="73" xfId="46" applyFont="1" applyFill="1" applyBorder="1" applyAlignment="1" applyProtection="1">
      <alignment horizontal="left"/>
    </xf>
    <xf numFmtId="0" fontId="27" fillId="26" borderId="74" xfId="46" applyFont="1" applyFill="1" applyBorder="1" applyProtection="1"/>
    <xf numFmtId="0" fontId="26" fillId="26" borderId="45" xfId="46" applyFont="1" applyFill="1" applyBorder="1" applyAlignment="1" applyProtection="1">
      <alignment horizontal="center"/>
    </xf>
    <xf numFmtId="1" fontId="26" fillId="26" borderId="75" xfId="46" applyNumberFormat="1" applyFont="1" applyFill="1" applyBorder="1" applyAlignment="1" applyProtection="1">
      <alignment horizontal="center"/>
    </xf>
    <xf numFmtId="0" fontId="40" fillId="0" borderId="0" xfId="46" applyFont="1"/>
    <xf numFmtId="0" fontId="26" fillId="25" borderId="47" xfId="46" applyFont="1" applyFill="1" applyBorder="1" applyAlignment="1" applyProtection="1">
      <alignment horizontal="center"/>
    </xf>
    <xf numFmtId="0" fontId="27" fillId="25" borderId="77" xfId="46" applyFont="1" applyFill="1" applyBorder="1" applyProtection="1"/>
    <xf numFmtId="0" fontId="26" fillId="25" borderId="78" xfId="46" applyFont="1" applyFill="1" applyBorder="1" applyAlignment="1" applyProtection="1">
      <alignment horizontal="center"/>
    </xf>
    <xf numFmtId="1" fontId="26" fillId="25" borderId="79" xfId="46" applyNumberFormat="1" applyFont="1" applyFill="1" applyBorder="1" applyAlignment="1" applyProtection="1">
      <alignment horizontal="center"/>
    </xf>
    <xf numFmtId="1" fontId="41" fillId="25" borderId="80" xfId="46" applyNumberFormat="1" applyFont="1" applyFill="1" applyBorder="1" applyAlignment="1" applyProtection="1">
      <alignment horizontal="center"/>
    </xf>
    <xf numFmtId="1" fontId="26" fillId="25" borderId="80" xfId="46" applyNumberFormat="1" applyFont="1" applyFill="1" applyBorder="1" applyAlignment="1" applyProtection="1">
      <alignment horizontal="center"/>
    </xf>
    <xf numFmtId="0" fontId="26" fillId="25" borderId="80" xfId="46" applyFont="1" applyFill="1" applyBorder="1" applyProtection="1"/>
    <xf numFmtId="0" fontId="26" fillId="25" borderId="81" xfId="46" applyFont="1" applyFill="1" applyBorder="1" applyProtection="1"/>
    <xf numFmtId="1" fontId="26" fillId="25" borderId="0" xfId="46" applyNumberFormat="1" applyFont="1" applyFill="1" applyBorder="1" applyAlignment="1" applyProtection="1">
      <alignment horizontal="center"/>
    </xf>
    <xf numFmtId="1" fontId="26" fillId="26" borderId="73" xfId="46" applyNumberFormat="1" applyFont="1" applyFill="1" applyBorder="1" applyAlignment="1" applyProtection="1">
      <alignment horizontal="center"/>
    </xf>
    <xf numFmtId="0" fontId="23" fillId="25" borderId="47" xfId="46" applyFont="1" applyFill="1" applyBorder="1" applyAlignment="1" applyProtection="1">
      <alignment horizontal="center"/>
    </xf>
    <xf numFmtId="0" fontId="30" fillId="25" borderId="83" xfId="46" applyFont="1" applyFill="1" applyBorder="1" applyProtection="1"/>
    <xf numFmtId="0" fontId="23" fillId="25" borderId="0" xfId="46" applyFont="1" applyFill="1" applyBorder="1" applyAlignment="1" applyProtection="1">
      <alignment horizontal="center"/>
    </xf>
    <xf numFmtId="0" fontId="21" fillId="25" borderId="73" xfId="46" applyFont="1" applyFill="1" applyBorder="1" applyAlignment="1" applyProtection="1">
      <alignment horizontal="left" vertical="center" wrapText="1"/>
    </xf>
    <xf numFmtId="0" fontId="21" fillId="25" borderId="74" xfId="46" applyFont="1" applyFill="1" applyBorder="1" applyAlignment="1" applyProtection="1">
      <alignment horizontal="center"/>
    </xf>
    <xf numFmtId="1" fontId="24" fillId="25" borderId="75" xfId="46" applyNumberFormat="1" applyFont="1" applyFill="1" applyBorder="1" applyAlignment="1" applyProtection="1">
      <alignment horizontal="center"/>
    </xf>
    <xf numFmtId="1" fontId="41" fillId="25" borderId="74" xfId="46" applyNumberFormat="1" applyFont="1" applyFill="1" applyBorder="1" applyAlignment="1" applyProtection="1">
      <alignment horizontal="center"/>
    </xf>
    <xf numFmtId="1" fontId="24" fillId="25" borderId="74" xfId="46" applyNumberFormat="1" applyFont="1" applyFill="1" applyBorder="1" applyAlignment="1" applyProtection="1">
      <alignment horizontal="center"/>
    </xf>
    <xf numFmtId="1" fontId="30" fillId="25" borderId="74" xfId="46" applyNumberFormat="1" applyFont="1" applyFill="1" applyBorder="1" applyAlignment="1" applyProtection="1">
      <alignment horizontal="center"/>
    </xf>
    <xf numFmtId="0" fontId="30" fillId="25" borderId="76" xfId="46" applyFont="1" applyFill="1" applyBorder="1" applyAlignment="1" applyProtection="1">
      <alignment horizontal="center"/>
    </xf>
    <xf numFmtId="0" fontId="30" fillId="25" borderId="74" xfId="46" applyFont="1" applyFill="1" applyBorder="1" applyAlignment="1" applyProtection="1">
      <alignment horizontal="center"/>
    </xf>
    <xf numFmtId="1" fontId="21" fillId="25" borderId="73" xfId="46" applyNumberFormat="1" applyFont="1" applyFill="1" applyBorder="1" applyAlignment="1" applyProtection="1">
      <alignment horizontal="center"/>
    </xf>
    <xf numFmtId="0" fontId="21" fillId="25" borderId="82" xfId="46" applyFont="1" applyFill="1" applyBorder="1" applyAlignment="1" applyProtection="1">
      <alignment horizontal="center"/>
    </xf>
    <xf numFmtId="0" fontId="24" fillId="25" borderId="84" xfId="46" applyFont="1" applyFill="1" applyBorder="1" applyAlignment="1" applyProtection="1">
      <alignment horizontal="center"/>
    </xf>
    <xf numFmtId="0" fontId="35" fillId="25" borderId="62" xfId="46" applyFill="1" applyBorder="1" applyProtection="1"/>
    <xf numFmtId="0" fontId="21" fillId="0" borderId="0" xfId="46" applyFont="1" applyFill="1" applyBorder="1" applyAlignment="1">
      <alignment horizontal="left"/>
    </xf>
    <xf numFmtId="0" fontId="21" fillId="0" borderId="0" xfId="46" applyFont="1" applyFill="1" applyAlignment="1">
      <alignment horizontal="left"/>
    </xf>
    <xf numFmtId="0" fontId="21" fillId="0" borderId="0" xfId="46" applyFont="1" applyAlignment="1">
      <alignment horizontal="left"/>
    </xf>
    <xf numFmtId="0" fontId="27" fillId="25" borderId="73" xfId="46" applyFont="1" applyFill="1" applyBorder="1" applyAlignment="1" applyProtection="1">
      <alignment horizontal="left"/>
    </xf>
    <xf numFmtId="0" fontId="27" fillId="25" borderId="74" xfId="46" applyFont="1" applyFill="1" applyBorder="1" applyProtection="1"/>
    <xf numFmtId="0" fontId="43" fillId="0" borderId="0" xfId="46" applyFont="1"/>
    <xf numFmtId="0" fontId="21" fillId="0" borderId="44" xfId="46" applyFont="1" applyFill="1" applyBorder="1" applyAlignment="1" applyProtection="1">
      <alignment horizontal="center"/>
      <protection locked="0"/>
    </xf>
    <xf numFmtId="0" fontId="21" fillId="0" borderId="86" xfId="40" applyFont="1" applyFill="1" applyBorder="1" applyAlignment="1" applyProtection="1">
      <alignment horizontal="center"/>
      <protection locked="0"/>
    </xf>
    <xf numFmtId="0" fontId="29" fillId="0" borderId="41" xfId="40" applyFont="1" applyBorder="1"/>
    <xf numFmtId="0" fontId="16" fillId="0" borderId="41" xfId="40" applyBorder="1"/>
    <xf numFmtId="0" fontId="26" fillId="26" borderId="76" xfId="46" applyFont="1" applyFill="1" applyBorder="1" applyAlignment="1" applyProtection="1">
      <alignment horizontal="center"/>
    </xf>
    <xf numFmtId="0" fontId="29" fillId="0" borderId="40" xfId="40" applyFont="1" applyBorder="1"/>
    <xf numFmtId="0" fontId="26" fillId="4" borderId="29" xfId="40" applyFont="1" applyFill="1" applyBorder="1" applyAlignment="1" applyProtection="1">
      <alignment horizontal="center"/>
    </xf>
    <xf numFmtId="0" fontId="25" fillId="28" borderId="19" xfId="40" applyFont="1" applyFill="1" applyBorder="1" applyAlignment="1" applyProtection="1">
      <alignment horizontal="center" vertical="center"/>
    </xf>
    <xf numFmtId="1" fontId="23" fillId="28" borderId="17" xfId="0" applyNumberFormat="1" applyFont="1" applyFill="1" applyBorder="1" applyAlignment="1">
      <alignment horizontal="center" vertical="center"/>
    </xf>
    <xf numFmtId="1" fontId="23" fillId="28" borderId="28" xfId="0" applyNumberFormat="1" applyFont="1" applyFill="1" applyBorder="1" applyAlignment="1">
      <alignment horizontal="center" vertical="center"/>
    </xf>
    <xf numFmtId="0" fontId="21" fillId="0" borderId="84" xfId="0" applyFont="1" applyBorder="1" applyAlignment="1">
      <alignment horizontal="left" vertical="center"/>
    </xf>
    <xf numFmtId="1" fontId="21" fillId="4" borderId="43" xfId="40" applyNumberFormat="1" applyFont="1" applyFill="1" applyBorder="1" applyAlignment="1" applyProtection="1">
      <alignment horizontal="center"/>
    </xf>
    <xf numFmtId="1" fontId="21" fillId="4" borderId="93" xfId="40" applyNumberFormat="1" applyFont="1" applyFill="1" applyBorder="1" applyAlignment="1" applyProtection="1">
      <alignment horizontal="center"/>
    </xf>
    <xf numFmtId="0" fontId="25" fillId="4" borderId="36" xfId="40" applyFont="1" applyFill="1" applyBorder="1" applyAlignment="1" applyProtection="1">
      <alignment horizontal="center" vertical="center"/>
    </xf>
    <xf numFmtId="0" fontId="16" fillId="0" borderId="0" xfId="51"/>
    <xf numFmtId="0" fontId="28" fillId="0" borderId="0" xfId="51" applyFont="1"/>
    <xf numFmtId="0" fontId="16" fillId="0" borderId="94" xfId="40" applyBorder="1"/>
    <xf numFmtId="1" fontId="21" fillId="0" borderId="13" xfId="40" applyNumberFormat="1" applyFont="1" applyFill="1" applyBorder="1" applyAlignment="1" applyProtection="1">
      <alignment horizontal="center"/>
      <protection locked="0"/>
    </xf>
    <xf numFmtId="0" fontId="27" fillId="4" borderId="96" xfId="40" applyFont="1" applyFill="1" applyBorder="1" applyAlignment="1" applyProtection="1">
      <alignment horizontal="left"/>
    </xf>
    <xf numFmtId="0" fontId="35" fillId="25" borderId="63" xfId="46" applyFill="1" applyBorder="1" applyProtection="1"/>
    <xf numFmtId="0" fontId="21" fillId="0" borderId="98" xfId="39" applyNumberFormat="1" applyFont="1" applyBorder="1" applyAlignment="1" applyProtection="1">
      <alignment horizontal="center"/>
      <protection locked="0"/>
    </xf>
    <xf numFmtId="1" fontId="21" fillId="4" borderId="15" xfId="40" applyNumberFormat="1" applyFont="1" applyFill="1" applyBorder="1" applyAlignment="1" applyProtection="1">
      <alignment horizontal="center"/>
    </xf>
    <xf numFmtId="1" fontId="23" fillId="4" borderId="99" xfId="40" applyNumberFormat="1" applyFont="1" applyFill="1" applyBorder="1" applyAlignment="1" applyProtection="1">
      <alignment horizontal="center"/>
    </xf>
    <xf numFmtId="0" fontId="23" fillId="4" borderId="19" xfId="40" applyFont="1" applyFill="1" applyBorder="1" applyAlignment="1" applyProtection="1">
      <alignment horizontal="center"/>
    </xf>
    <xf numFmtId="0" fontId="23" fillId="4" borderId="100" xfId="40" applyFont="1" applyFill="1" applyBorder="1" applyAlignment="1" applyProtection="1">
      <alignment horizontal="center"/>
    </xf>
    <xf numFmtId="0" fontId="26" fillId="25" borderId="102" xfId="46" applyFont="1" applyFill="1" applyBorder="1" applyAlignment="1" applyProtection="1">
      <alignment horizontal="center"/>
    </xf>
    <xf numFmtId="1" fontId="23" fillId="28" borderId="20" xfId="0" applyNumberFormat="1" applyFont="1" applyFill="1" applyBorder="1" applyAlignment="1">
      <alignment horizontal="center" vertical="center"/>
    </xf>
    <xf numFmtId="0" fontId="23" fillId="4" borderId="103" xfId="40" applyFont="1" applyFill="1" applyBorder="1" applyAlignment="1" applyProtection="1">
      <alignment horizontal="center"/>
    </xf>
    <xf numFmtId="1" fontId="23" fillId="28" borderId="99" xfId="0" applyNumberFormat="1" applyFont="1" applyFill="1" applyBorder="1" applyAlignment="1">
      <alignment horizontal="center" vertical="center"/>
    </xf>
    <xf numFmtId="0" fontId="23" fillId="29" borderId="100" xfId="40" applyFont="1" applyFill="1" applyBorder="1" applyAlignment="1" applyProtection="1">
      <alignment horizontal="center" vertical="center"/>
    </xf>
    <xf numFmtId="0" fontId="23" fillId="4" borderId="28" xfId="40" applyFont="1" applyFill="1" applyBorder="1" applyAlignment="1" applyProtection="1">
      <alignment horizontal="center"/>
    </xf>
    <xf numFmtId="0" fontId="23" fillId="29" borderId="28" xfId="40" applyFont="1" applyFill="1" applyBorder="1" applyAlignment="1" applyProtection="1">
      <alignment horizontal="center" vertical="center"/>
    </xf>
    <xf numFmtId="1" fontId="26" fillId="26" borderId="74" xfId="46" applyNumberFormat="1" applyFont="1" applyFill="1" applyBorder="1" applyAlignment="1" applyProtection="1">
      <alignment horizontal="center"/>
    </xf>
    <xf numFmtId="1" fontId="26" fillId="26" borderId="105" xfId="46" applyNumberFormat="1" applyFont="1" applyFill="1" applyBorder="1" applyAlignment="1" applyProtection="1">
      <alignment horizontal="center"/>
    </xf>
    <xf numFmtId="1" fontId="26" fillId="26" borderId="82" xfId="46" applyNumberFormat="1" applyFont="1" applyFill="1" applyBorder="1" applyAlignment="1" applyProtection="1">
      <alignment horizontal="center"/>
    </xf>
    <xf numFmtId="0" fontId="26" fillId="25" borderId="106" xfId="46" applyFont="1" applyFill="1" applyBorder="1" applyProtection="1"/>
    <xf numFmtId="0" fontId="26" fillId="26" borderId="105" xfId="46" applyFont="1" applyFill="1" applyBorder="1" applyAlignment="1" applyProtection="1">
      <alignment horizontal="center"/>
    </xf>
    <xf numFmtId="0" fontId="23" fillId="25" borderId="105" xfId="46" applyFont="1" applyFill="1" applyBorder="1" applyAlignment="1" applyProtection="1">
      <alignment horizontal="center"/>
    </xf>
    <xf numFmtId="0" fontId="30" fillId="25" borderId="105" xfId="46" applyFont="1" applyFill="1" applyBorder="1" applyAlignment="1" applyProtection="1">
      <alignment horizontal="center"/>
    </xf>
    <xf numFmtId="1" fontId="26" fillId="25" borderId="75" xfId="46" applyNumberFormat="1" applyFont="1" applyFill="1" applyBorder="1" applyAlignment="1" applyProtection="1">
      <alignment horizontal="center"/>
    </xf>
    <xf numFmtId="1" fontId="26" fillId="25" borderId="74" xfId="46" applyNumberFormat="1" applyFont="1" applyFill="1" applyBorder="1" applyAlignment="1" applyProtection="1">
      <alignment horizontal="center"/>
    </xf>
    <xf numFmtId="0" fontId="26" fillId="25" borderId="76" xfId="46" applyFont="1" applyFill="1" applyBorder="1" applyAlignment="1" applyProtection="1">
      <alignment horizontal="center"/>
    </xf>
    <xf numFmtId="0" fontId="26" fillId="25" borderId="105" xfId="46" applyFont="1" applyFill="1" applyBorder="1" applyAlignment="1" applyProtection="1">
      <alignment horizontal="center"/>
    </xf>
    <xf numFmtId="1" fontId="21" fillId="4" borderId="107" xfId="40" applyNumberFormat="1" applyFont="1" applyFill="1" applyBorder="1" applyAlignment="1" applyProtection="1">
      <alignment horizontal="center" vertical="center" shrinkToFit="1"/>
    </xf>
    <xf numFmtId="1" fontId="26" fillId="25" borderId="73" xfId="46" applyNumberFormat="1" applyFont="1" applyFill="1" applyBorder="1" applyAlignment="1" applyProtection="1">
      <alignment horizontal="center"/>
    </xf>
    <xf numFmtId="1" fontId="26" fillId="25" borderId="82" xfId="46" applyNumberFormat="1" applyFont="1" applyFill="1" applyBorder="1" applyAlignment="1" applyProtection="1">
      <alignment horizontal="center"/>
    </xf>
    <xf numFmtId="1" fontId="21" fillId="4" borderId="74" xfId="40" applyNumberFormat="1" applyFont="1" applyFill="1" applyBorder="1" applyAlignment="1" applyProtection="1">
      <alignment horizontal="center"/>
    </xf>
    <xf numFmtId="1" fontId="21" fillId="25" borderId="92" xfId="46" applyNumberFormat="1" applyFont="1" applyFill="1" applyBorder="1" applyAlignment="1" applyProtection="1">
      <alignment horizontal="center"/>
    </xf>
    <xf numFmtId="0" fontId="21" fillId="0" borderId="108" xfId="46" applyFont="1" applyFill="1" applyBorder="1" applyAlignment="1" applyProtection="1">
      <alignment horizontal="center" vertical="center"/>
      <protection locked="0"/>
    </xf>
    <xf numFmtId="0" fontId="21" fillId="4" borderId="13" xfId="0" applyFont="1" applyFill="1" applyBorder="1" applyAlignment="1" applyProtection="1">
      <alignment horizontal="center" vertical="center" wrapText="1"/>
    </xf>
    <xf numFmtId="0" fontId="21" fillId="4" borderId="13" xfId="40" applyFont="1" applyFill="1" applyBorder="1" applyProtection="1"/>
    <xf numFmtId="0" fontId="21" fillId="0" borderId="13" xfId="0" applyFont="1" applyFill="1" applyBorder="1" applyAlignment="1" applyProtection="1">
      <alignment horizontal="left" vertical="center" wrapText="1"/>
      <protection locked="0"/>
    </xf>
    <xf numFmtId="1" fontId="21" fillId="0" borderId="83" xfId="40" applyNumberFormat="1" applyFont="1" applyFill="1" applyBorder="1" applyAlignment="1" applyProtection="1">
      <alignment horizontal="center"/>
      <protection locked="0"/>
    </xf>
    <xf numFmtId="0" fontId="21" fillId="0" borderId="83" xfId="40" applyFont="1" applyFill="1" applyBorder="1" applyAlignment="1" applyProtection="1">
      <alignment horizontal="center"/>
      <protection locked="0"/>
    </xf>
    <xf numFmtId="0" fontId="21" fillId="0" borderId="95" xfId="0" applyFont="1" applyFill="1" applyBorder="1" applyAlignment="1" applyProtection="1">
      <alignment horizontal="left" vertical="center" wrapText="1"/>
      <protection locked="0"/>
    </xf>
    <xf numFmtId="0" fontId="30" fillId="25" borderId="42" xfId="46" applyFont="1" applyFill="1" applyBorder="1" applyProtection="1"/>
    <xf numFmtId="0" fontId="24" fillId="25" borderId="105" xfId="46" applyFont="1" applyFill="1" applyBorder="1" applyAlignment="1" applyProtection="1">
      <alignment horizontal="center"/>
    </xf>
    <xf numFmtId="0" fontId="30" fillId="25" borderId="110" xfId="46" applyFont="1" applyFill="1" applyBorder="1" applyProtection="1"/>
    <xf numFmtId="0" fontId="23" fillId="25" borderId="111" xfId="46" applyFont="1" applyFill="1" applyBorder="1" applyAlignment="1" applyProtection="1">
      <alignment horizontal="center"/>
    </xf>
    <xf numFmtId="1" fontId="21" fillId="25" borderId="112" xfId="46" applyNumberFormat="1" applyFont="1" applyFill="1" applyBorder="1" applyAlignment="1" applyProtection="1">
      <alignment horizontal="center"/>
    </xf>
    <xf numFmtId="0" fontId="30" fillId="25" borderId="61" xfId="46" applyFont="1" applyFill="1" applyBorder="1" applyAlignment="1" applyProtection="1">
      <alignment horizontal="center"/>
    </xf>
    <xf numFmtId="1" fontId="30" fillId="25" borderId="58" xfId="46" applyNumberFormat="1" applyFont="1" applyFill="1" applyBorder="1" applyAlignment="1" applyProtection="1">
      <alignment horizontal="center"/>
    </xf>
    <xf numFmtId="1" fontId="41" fillId="25" borderId="58" xfId="46" applyNumberFormat="1" applyFont="1" applyFill="1" applyBorder="1" applyAlignment="1" applyProtection="1">
      <alignment horizontal="center"/>
    </xf>
    <xf numFmtId="1" fontId="24" fillId="25" borderId="58" xfId="46" applyNumberFormat="1" applyFont="1" applyFill="1" applyBorder="1" applyAlignment="1" applyProtection="1">
      <alignment horizontal="center"/>
    </xf>
    <xf numFmtId="1" fontId="24" fillId="25" borderId="57" xfId="46" applyNumberFormat="1" applyFont="1" applyFill="1" applyBorder="1" applyAlignment="1" applyProtection="1">
      <alignment horizontal="center"/>
    </xf>
    <xf numFmtId="0" fontId="30" fillId="25" borderId="59" xfId="46" applyFont="1" applyFill="1" applyBorder="1" applyAlignment="1" applyProtection="1">
      <alignment horizontal="center"/>
    </xf>
    <xf numFmtId="0" fontId="30" fillId="25" borderId="58" xfId="46" applyFont="1" applyFill="1" applyBorder="1" applyAlignment="1" applyProtection="1">
      <alignment horizontal="center"/>
    </xf>
    <xf numFmtId="0" fontId="24" fillId="25" borderId="113" xfId="46" applyFont="1" applyFill="1" applyBorder="1" applyAlignment="1" applyProtection="1">
      <alignment horizontal="center"/>
    </xf>
    <xf numFmtId="0" fontId="21" fillId="25" borderId="83" xfId="46" applyFont="1" applyFill="1" applyBorder="1" applyAlignment="1" applyProtection="1">
      <alignment horizontal="center"/>
    </xf>
    <xf numFmtId="0" fontId="21" fillId="25" borderId="47" xfId="46" applyFont="1" applyFill="1" applyBorder="1" applyAlignment="1" applyProtection="1">
      <alignment horizontal="left" vertical="center" wrapText="1"/>
    </xf>
    <xf numFmtId="0" fontId="28" fillId="0" borderId="0" xfId="51" applyFont="1" applyAlignment="1">
      <alignment vertical="center"/>
    </xf>
    <xf numFmtId="0" fontId="25" fillId="4" borderId="122" xfId="40" applyFont="1" applyFill="1" applyBorder="1" applyAlignment="1" applyProtection="1">
      <alignment horizontal="center"/>
    </xf>
    <xf numFmtId="0" fontId="23" fillId="4" borderId="123" xfId="40" applyFont="1" applyFill="1" applyBorder="1" applyAlignment="1" applyProtection="1">
      <alignment horizontal="center"/>
    </xf>
    <xf numFmtId="0" fontId="23" fillId="4" borderId="124" xfId="40" applyFont="1" applyFill="1" applyBorder="1" applyAlignment="1" applyProtection="1">
      <alignment horizontal="center"/>
    </xf>
    <xf numFmtId="0" fontId="30" fillId="0" borderId="0" xfId="46" applyFont="1" applyFill="1" applyBorder="1"/>
    <xf numFmtId="0" fontId="33" fillId="0" borderId="0" xfId="46" applyFont="1" applyFill="1" applyBorder="1"/>
    <xf numFmtId="0" fontId="33" fillId="0" borderId="0" xfId="46" applyFont="1" applyFill="1"/>
    <xf numFmtId="0" fontId="33" fillId="0" borderId="0" xfId="46" applyFont="1"/>
    <xf numFmtId="0" fontId="30" fillId="0" borderId="0" xfId="40" applyFont="1" applyFill="1" applyBorder="1"/>
    <xf numFmtId="0" fontId="33" fillId="0" borderId="0" xfId="40" applyFont="1" applyFill="1" applyBorder="1"/>
    <xf numFmtId="0" fontId="33" fillId="0" borderId="0" xfId="40" applyFont="1" applyFill="1"/>
    <xf numFmtId="0" fontId="33" fillId="0" borderId="0" xfId="40" applyFont="1"/>
    <xf numFmtId="0" fontId="21" fillId="33" borderId="10" xfId="40" applyFont="1" applyFill="1" applyBorder="1" applyProtection="1"/>
    <xf numFmtId="0" fontId="21" fillId="33" borderId="11" xfId="40" applyFont="1" applyFill="1" applyBorder="1" applyProtection="1"/>
    <xf numFmtId="0" fontId="21" fillId="33" borderId="90" xfId="40" applyFont="1" applyFill="1" applyBorder="1" applyProtection="1"/>
    <xf numFmtId="0" fontId="16" fillId="30" borderId="94" xfId="40" applyFill="1" applyBorder="1"/>
    <xf numFmtId="0" fontId="30" fillId="33" borderId="13" xfId="40" applyFont="1" applyFill="1" applyBorder="1" applyProtection="1"/>
    <xf numFmtId="0" fontId="24" fillId="33" borderId="129" xfId="40" applyFont="1" applyFill="1" applyBorder="1" applyAlignment="1" applyProtection="1">
      <alignment horizontal="center"/>
    </xf>
    <xf numFmtId="0" fontId="24" fillId="33" borderId="0" xfId="40" applyFont="1" applyFill="1" applyBorder="1" applyAlignment="1" applyProtection="1">
      <alignment horizontal="center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21" fillId="33" borderId="91" xfId="0" applyFont="1" applyFill="1" applyBorder="1" applyAlignment="1">
      <alignment horizontal="center" vertical="center" wrapText="1"/>
    </xf>
    <xf numFmtId="0" fontId="21" fillId="33" borderId="87" xfId="40" applyFont="1" applyFill="1" applyBorder="1" applyProtection="1"/>
    <xf numFmtId="0" fontId="21" fillId="33" borderId="88" xfId="40" applyFont="1" applyFill="1" applyBorder="1" applyProtection="1"/>
    <xf numFmtId="0" fontId="16" fillId="30" borderId="132" xfId="40" applyFill="1" applyBorder="1"/>
    <xf numFmtId="0" fontId="35" fillId="0" borderId="0" xfId="46" applyFont="1"/>
    <xf numFmtId="0" fontId="35" fillId="0" borderId="0" xfId="46" applyFont="1" applyFill="1" applyProtection="1">
      <protection locked="0"/>
    </xf>
    <xf numFmtId="0" fontId="16" fillId="0" borderId="40" xfId="40" applyFont="1" applyBorder="1"/>
    <xf numFmtId="0" fontId="16" fillId="0" borderId="41" xfId="40" applyFont="1" applyBorder="1"/>
    <xf numFmtId="0" fontId="35" fillId="0" borderId="0" xfId="46" applyFont="1" applyBorder="1"/>
    <xf numFmtId="1" fontId="23" fillId="33" borderId="20" xfId="40" applyNumberFormat="1" applyFont="1" applyFill="1" applyBorder="1" applyAlignment="1" applyProtection="1">
      <alignment horizontal="center"/>
    </xf>
    <xf numFmtId="1" fontId="23" fillId="33" borderId="17" xfId="40" applyNumberFormat="1" applyFont="1" applyFill="1" applyBorder="1" applyAlignment="1" applyProtection="1">
      <alignment horizontal="center"/>
    </xf>
    <xf numFmtId="0" fontId="23" fillId="33" borderId="28" xfId="40" applyFont="1" applyFill="1" applyBorder="1" applyAlignment="1" applyProtection="1">
      <alignment horizontal="center"/>
    </xf>
    <xf numFmtId="1" fontId="23" fillId="33" borderId="28" xfId="40" applyNumberFormat="1" applyFont="1" applyFill="1" applyBorder="1" applyAlignment="1" applyProtection="1">
      <alignment horizontal="center"/>
    </xf>
    <xf numFmtId="1" fontId="23" fillId="33" borderId="16" xfId="40" applyNumberFormat="1" applyFont="1" applyFill="1" applyBorder="1" applyAlignment="1" applyProtection="1">
      <alignment horizontal="center"/>
    </xf>
    <xf numFmtId="0" fontId="16" fillId="31" borderId="94" xfId="40" applyFill="1" applyBorder="1"/>
    <xf numFmtId="0" fontId="47" fillId="0" borderId="0" xfId="0" applyFont="1"/>
    <xf numFmtId="1" fontId="21" fillId="25" borderId="133" xfId="46" applyNumberFormat="1" applyFont="1" applyFill="1" applyBorder="1" applyAlignment="1" applyProtection="1">
      <alignment horizontal="center"/>
    </xf>
    <xf numFmtId="1" fontId="21" fillId="4" borderId="134" xfId="40" applyNumberFormat="1" applyFont="1" applyFill="1" applyBorder="1" applyAlignment="1" applyProtection="1">
      <alignment horizontal="center"/>
    </xf>
    <xf numFmtId="1" fontId="30" fillId="25" borderId="135" xfId="46" applyNumberFormat="1" applyFont="1" applyFill="1" applyBorder="1" applyAlignment="1" applyProtection="1">
      <alignment horizontal="center"/>
    </xf>
    <xf numFmtId="0" fontId="21" fillId="25" borderId="136" xfId="46" applyFont="1" applyFill="1" applyBorder="1" applyAlignment="1" applyProtection="1">
      <alignment horizontal="center"/>
    </xf>
    <xf numFmtId="1" fontId="21" fillId="25" borderId="74" xfId="46" applyNumberFormat="1" applyFont="1" applyFill="1" applyBorder="1" applyAlignment="1" applyProtection="1">
      <alignment horizontal="center"/>
    </xf>
    <xf numFmtId="1" fontId="26" fillId="26" borderId="133" xfId="46" applyNumberFormat="1" applyFont="1" applyFill="1" applyBorder="1" applyAlignment="1" applyProtection="1">
      <alignment horizontal="center"/>
    </xf>
    <xf numFmtId="0" fontId="23" fillId="33" borderId="100" xfId="40" applyFont="1" applyFill="1" applyBorder="1" applyAlignment="1" applyProtection="1">
      <alignment horizontal="center"/>
    </xf>
    <xf numFmtId="0" fontId="23" fillId="33" borderId="137" xfId="40" applyFont="1" applyFill="1" applyBorder="1" applyAlignment="1" applyProtection="1">
      <alignment horizontal="center"/>
    </xf>
    <xf numFmtId="1" fontId="21" fillId="4" borderId="11" xfId="40" applyNumberFormat="1" applyFont="1" applyFill="1" applyBorder="1" applyAlignment="1" applyProtection="1">
      <alignment horizontal="center"/>
    </xf>
    <xf numFmtId="0" fontId="21" fillId="0" borderId="138" xfId="39" applyNumberFormat="1" applyFont="1" applyBorder="1" applyAlignment="1" applyProtection="1">
      <alignment horizontal="center"/>
      <protection locked="0"/>
    </xf>
    <xf numFmtId="0" fontId="21" fillId="0" borderId="140" xfId="39" applyNumberFormat="1" applyFont="1" applyBorder="1" applyAlignment="1" applyProtection="1">
      <alignment horizontal="center"/>
      <protection locked="0"/>
    </xf>
    <xf numFmtId="0" fontId="45" fillId="0" borderId="0" xfId="51" applyFont="1" applyBorder="1" applyAlignment="1" applyProtection="1">
      <alignment horizontal="center" vertical="center"/>
      <protection locked="0"/>
    </xf>
    <xf numFmtId="0" fontId="22" fillId="0" borderId="0" xfId="46" applyFont="1" applyFill="1" applyBorder="1" applyAlignment="1" applyProtection="1">
      <alignment vertical="center"/>
      <protection locked="0"/>
    </xf>
    <xf numFmtId="0" fontId="48" fillId="0" borderId="0" xfId="0" applyFont="1" applyAlignment="1">
      <alignment horizontal="justify" vertical="center" wrapText="1"/>
    </xf>
    <xf numFmtId="0" fontId="45" fillId="0" borderId="0" xfId="51" applyFont="1" applyBorder="1" applyAlignment="1" applyProtection="1">
      <alignment horizontal="center" vertical="top"/>
      <protection locked="0"/>
    </xf>
    <xf numFmtId="0" fontId="49" fillId="0" borderId="0" xfId="51" applyFont="1"/>
    <xf numFmtId="0" fontId="48" fillId="0" borderId="0" xfId="0" applyFont="1" applyAlignment="1">
      <alignment horizontal="left" vertical="center" wrapText="1"/>
    </xf>
    <xf numFmtId="0" fontId="48" fillId="0" borderId="0" xfId="51" applyFont="1" applyAlignment="1">
      <alignment wrapText="1"/>
    </xf>
    <xf numFmtId="49" fontId="48" fillId="0" borderId="0" xfId="0" applyNumberFormat="1" applyFont="1" applyAlignment="1">
      <alignment horizontal="justify" vertical="center" wrapText="1"/>
    </xf>
    <xf numFmtId="0" fontId="16" fillId="0" borderId="155" xfId="40" applyFill="1" applyBorder="1"/>
    <xf numFmtId="0" fontId="29" fillId="0" borderId="155" xfId="40" applyFont="1" applyBorder="1"/>
    <xf numFmtId="0" fontId="29" fillId="0" borderId="144" xfId="40" applyFont="1" applyBorder="1"/>
    <xf numFmtId="0" fontId="34" fillId="0" borderId="155" xfId="40" applyFont="1" applyBorder="1"/>
    <xf numFmtId="0" fontId="34" fillId="0" borderId="144" xfId="40" applyFont="1" applyBorder="1"/>
    <xf numFmtId="0" fontId="26" fillId="25" borderId="152" xfId="46" applyFont="1" applyFill="1" applyBorder="1" applyAlignment="1" applyProtection="1">
      <alignment horizontal="center"/>
    </xf>
    <xf numFmtId="0" fontId="21" fillId="0" borderId="156" xfId="39" applyNumberFormat="1" applyFont="1" applyFill="1" applyBorder="1" applyAlignment="1" applyProtection="1">
      <alignment horizontal="center"/>
      <protection locked="0"/>
    </xf>
    <xf numFmtId="1" fontId="21" fillId="4" borderId="157" xfId="40" applyNumberFormat="1" applyFont="1" applyFill="1" applyBorder="1" applyAlignment="1" applyProtection="1">
      <alignment horizontal="center"/>
    </xf>
    <xf numFmtId="0" fontId="21" fillId="0" borderId="158" xfId="39" applyNumberFormat="1" applyFont="1" applyFill="1" applyBorder="1" applyAlignment="1" applyProtection="1">
      <alignment horizontal="center"/>
      <protection locked="0"/>
    </xf>
    <xf numFmtId="0" fontId="21" fillId="0" borderId="159" xfId="39" applyNumberFormat="1" applyFont="1" applyBorder="1" applyAlignment="1" applyProtection="1">
      <alignment horizontal="center"/>
      <protection locked="0"/>
    </xf>
    <xf numFmtId="0" fontId="21" fillId="0" borderId="156" xfId="39" applyNumberFormat="1" applyFont="1" applyBorder="1" applyAlignment="1" applyProtection="1">
      <alignment horizontal="center"/>
      <protection locked="0"/>
    </xf>
    <xf numFmtId="0" fontId="21" fillId="0" borderId="160" xfId="39" applyNumberFormat="1" applyFont="1" applyBorder="1" applyAlignment="1" applyProtection="1">
      <alignment horizontal="center"/>
      <protection locked="0"/>
    </xf>
    <xf numFmtId="0" fontId="21" fillId="0" borderId="158" xfId="39" applyNumberFormat="1" applyFont="1" applyBorder="1" applyAlignment="1" applyProtection="1">
      <alignment horizontal="center"/>
      <protection locked="0"/>
    </xf>
    <xf numFmtId="1" fontId="21" fillId="4" borderId="156" xfId="40" applyNumberFormat="1" applyFont="1" applyFill="1" applyBorder="1" applyAlignment="1" applyProtection="1">
      <alignment horizontal="center"/>
    </xf>
    <xf numFmtId="0" fontId="16" fillId="0" borderId="161" xfId="40" applyFont="1" applyBorder="1"/>
    <xf numFmtId="0" fontId="16" fillId="0" borderId="144" xfId="40" applyFont="1" applyBorder="1"/>
    <xf numFmtId="0" fontId="46" fillId="0" borderId="156" xfId="39" applyNumberFormat="1" applyFont="1" applyBorder="1" applyAlignment="1" applyProtection="1">
      <alignment horizontal="center"/>
      <protection locked="0"/>
    </xf>
    <xf numFmtId="1" fontId="21" fillId="0" borderId="159" xfId="40" applyNumberFormat="1" applyFont="1" applyFill="1" applyBorder="1" applyAlignment="1" applyProtection="1">
      <alignment horizontal="center"/>
      <protection locked="0"/>
    </xf>
    <xf numFmtId="1" fontId="21" fillId="0" borderId="157" xfId="40" applyNumberFormat="1" applyFont="1" applyFill="1" applyBorder="1" applyAlignment="1" applyProtection="1">
      <alignment horizontal="center"/>
      <protection locked="0"/>
    </xf>
    <xf numFmtId="0" fontId="21" fillId="4" borderId="157" xfId="40" applyFont="1" applyFill="1" applyBorder="1" applyAlignment="1" applyProtection="1">
      <alignment horizontal="center"/>
    </xf>
    <xf numFmtId="1" fontId="21" fillId="0" borderId="162" xfId="40" applyNumberFormat="1" applyFont="1" applyFill="1" applyBorder="1" applyAlignment="1" applyProtection="1">
      <alignment horizontal="center"/>
      <protection locked="0"/>
    </xf>
    <xf numFmtId="1" fontId="21" fillId="4" borderId="163" xfId="40" applyNumberFormat="1" applyFont="1" applyFill="1" applyBorder="1" applyAlignment="1" applyProtection="1">
      <alignment horizontal="center" vertical="center" shrinkToFit="1"/>
    </xf>
    <xf numFmtId="0" fontId="16" fillId="0" borderId="144" xfId="40" applyBorder="1"/>
    <xf numFmtId="1" fontId="21" fillId="0" borderId="156" xfId="40" applyNumberFormat="1" applyFont="1" applyFill="1" applyBorder="1" applyAlignment="1" applyProtection="1">
      <alignment horizontal="center"/>
      <protection locked="0"/>
    </xf>
    <xf numFmtId="1" fontId="21" fillId="0" borderId="158" xfId="40" applyNumberFormat="1" applyFont="1" applyFill="1" applyBorder="1" applyAlignment="1" applyProtection="1">
      <alignment horizontal="center"/>
      <protection locked="0"/>
    </xf>
    <xf numFmtId="1" fontId="21" fillId="0" borderId="160" xfId="40" applyNumberFormat="1" applyFont="1" applyFill="1" applyBorder="1" applyAlignment="1" applyProtection="1">
      <alignment horizontal="center"/>
      <protection locked="0"/>
    </xf>
    <xf numFmtId="0" fontId="21" fillId="0" borderId="157" xfId="39" applyNumberFormat="1" applyFont="1" applyBorder="1" applyAlignment="1" applyProtection="1">
      <alignment horizontal="center"/>
      <protection locked="0"/>
    </xf>
    <xf numFmtId="0" fontId="21" fillId="0" borderId="162" xfId="39" applyNumberFormat="1" applyFont="1" applyBorder="1" applyAlignment="1" applyProtection="1">
      <alignment horizontal="center"/>
      <protection locked="0"/>
    </xf>
    <xf numFmtId="1" fontId="21" fillId="4" borderId="164" xfId="40" applyNumberFormat="1" applyFont="1" applyFill="1" applyBorder="1" applyAlignment="1" applyProtection="1">
      <alignment horizontal="center"/>
    </xf>
    <xf numFmtId="1" fontId="21" fillId="0" borderId="164" xfId="40" applyNumberFormat="1" applyFont="1" applyFill="1" applyBorder="1" applyAlignment="1" applyProtection="1">
      <alignment horizontal="center"/>
      <protection locked="0"/>
    </xf>
    <xf numFmtId="0" fontId="21" fillId="0" borderId="164" xfId="40" applyFont="1" applyFill="1" applyBorder="1" applyAlignment="1" applyProtection="1">
      <alignment horizontal="center"/>
      <protection locked="0"/>
    </xf>
    <xf numFmtId="0" fontId="21" fillId="0" borderId="157" xfId="40" applyFont="1" applyFill="1" applyBorder="1" applyAlignment="1" applyProtection="1">
      <alignment horizontal="center"/>
      <protection locked="0"/>
    </xf>
    <xf numFmtId="0" fontId="21" fillId="0" borderId="163" xfId="40" applyFont="1" applyFill="1" applyBorder="1" applyAlignment="1" applyProtection="1">
      <alignment horizontal="center"/>
      <protection locked="0"/>
    </xf>
    <xf numFmtId="0" fontId="35" fillId="25" borderId="151" xfId="46" applyFill="1" applyBorder="1" applyProtection="1"/>
    <xf numFmtId="0" fontId="21" fillId="4" borderId="164" xfId="40" applyFont="1" applyFill="1" applyBorder="1" applyAlignment="1" applyProtection="1">
      <alignment horizontal="center"/>
    </xf>
    <xf numFmtId="0" fontId="21" fillId="4" borderId="165" xfId="40" applyFont="1" applyFill="1" applyBorder="1" applyProtection="1"/>
    <xf numFmtId="1" fontId="21" fillId="0" borderId="166" xfId="40" applyNumberFormat="1" applyFont="1" applyFill="1" applyBorder="1" applyAlignment="1" applyProtection="1">
      <alignment horizontal="center"/>
      <protection locked="0"/>
    </xf>
    <xf numFmtId="0" fontId="21" fillId="0" borderId="167" xfId="40" applyFont="1" applyFill="1" applyBorder="1" applyAlignment="1" applyProtection="1">
      <alignment horizontal="center"/>
      <protection locked="0"/>
    </xf>
    <xf numFmtId="0" fontId="33" fillId="25" borderId="151" xfId="50" applyFill="1" applyBorder="1" applyAlignment="1" applyProtection="1">
      <alignment horizontal="left" vertical="center" wrapText="1"/>
    </xf>
    <xf numFmtId="1" fontId="21" fillId="4" borderId="168" xfId="40" applyNumberFormat="1" applyFont="1" applyFill="1" applyBorder="1" applyAlignment="1" applyProtection="1">
      <alignment horizontal="center"/>
    </xf>
    <xf numFmtId="1" fontId="21" fillId="4" borderId="158" xfId="40" applyNumberFormat="1" applyFont="1" applyFill="1" applyBorder="1" applyAlignment="1" applyProtection="1">
      <alignment horizontal="center"/>
    </xf>
    <xf numFmtId="1" fontId="21" fillId="4" borderId="162" xfId="40" applyNumberFormat="1" applyFont="1" applyFill="1" applyBorder="1" applyAlignment="1" applyProtection="1">
      <alignment horizontal="center"/>
    </xf>
    <xf numFmtId="1" fontId="23" fillId="4" borderId="163" xfId="40" applyNumberFormat="1" applyFont="1" applyFill="1" applyBorder="1" applyAlignment="1" applyProtection="1">
      <alignment horizontal="center"/>
    </xf>
    <xf numFmtId="0" fontId="21" fillId="4" borderId="168" xfId="40" applyFont="1" applyFill="1" applyBorder="1" applyProtection="1"/>
    <xf numFmtId="0" fontId="21" fillId="4" borderId="158" xfId="40" applyFont="1" applyFill="1" applyBorder="1" applyProtection="1"/>
    <xf numFmtId="0" fontId="21" fillId="4" borderId="156" xfId="40" applyFont="1" applyFill="1" applyBorder="1" applyProtection="1"/>
    <xf numFmtId="0" fontId="21" fillId="4" borderId="157" xfId="40" applyFont="1" applyFill="1" applyBorder="1" applyProtection="1"/>
    <xf numFmtId="1" fontId="21" fillId="4" borderId="165" xfId="40" applyNumberFormat="1" applyFont="1" applyFill="1" applyBorder="1" applyAlignment="1" applyProtection="1">
      <alignment horizontal="center"/>
    </xf>
    <xf numFmtId="1" fontId="21" fillId="4" borderId="170" xfId="40" applyNumberFormat="1" applyFont="1" applyFill="1" applyBorder="1" applyAlignment="1" applyProtection="1">
      <alignment horizontal="center"/>
    </xf>
    <xf numFmtId="0" fontId="21" fillId="0" borderId="173" xfId="46" applyFont="1" applyFill="1" applyBorder="1" applyAlignment="1" applyProtection="1">
      <alignment horizontal="center" vertical="center"/>
      <protection locked="0"/>
    </xf>
    <xf numFmtId="0" fontId="30" fillId="30" borderId="174" xfId="40" applyFont="1" applyFill="1" applyBorder="1" applyAlignment="1" applyProtection="1">
      <alignment horizontal="center"/>
    </xf>
    <xf numFmtId="0" fontId="21" fillId="0" borderId="175" xfId="0" applyFont="1" applyFill="1" applyBorder="1" applyAlignment="1">
      <alignment horizontal="left" vertical="center"/>
    </xf>
    <xf numFmtId="1" fontId="21" fillId="0" borderId="139" xfId="40" applyNumberFormat="1" applyFont="1" applyFill="1" applyBorder="1" applyAlignment="1" applyProtection="1">
      <alignment horizontal="center"/>
      <protection locked="0"/>
    </xf>
    <xf numFmtId="1" fontId="21" fillId="0" borderId="11" xfId="40" applyNumberFormat="1" applyFont="1" applyFill="1" applyBorder="1" applyAlignment="1" applyProtection="1">
      <alignment horizontal="center"/>
      <protection locked="0"/>
    </xf>
    <xf numFmtId="1" fontId="21" fillId="0" borderId="140" xfId="40" applyNumberFormat="1" applyFont="1" applyFill="1" applyBorder="1" applyAlignment="1" applyProtection="1">
      <alignment horizontal="center"/>
      <protection locked="0"/>
    </xf>
    <xf numFmtId="1" fontId="21" fillId="0" borderId="138" xfId="40" applyNumberFormat="1" applyFont="1" applyFill="1" applyBorder="1" applyAlignment="1" applyProtection="1">
      <alignment horizontal="center"/>
      <protection locked="0"/>
    </xf>
    <xf numFmtId="1" fontId="21" fillId="0" borderId="130" xfId="40" applyNumberFormat="1" applyFont="1" applyFill="1" applyBorder="1" applyAlignment="1" applyProtection="1">
      <alignment horizontal="center"/>
      <protection locked="0"/>
    </xf>
    <xf numFmtId="1" fontId="21" fillId="0" borderId="90" xfId="40" applyNumberFormat="1" applyFont="1" applyFill="1" applyBorder="1" applyAlignment="1" applyProtection="1">
      <alignment horizontal="center"/>
      <protection locked="0"/>
    </xf>
    <xf numFmtId="0" fontId="30" fillId="30" borderId="176" xfId="40" applyFont="1" applyFill="1" applyBorder="1" applyAlignment="1" applyProtection="1">
      <alignment horizontal="center" vertical="center"/>
      <protection locked="0"/>
    </xf>
    <xf numFmtId="0" fontId="21" fillId="0" borderId="177" xfId="40" applyFont="1" applyFill="1" applyBorder="1" applyAlignment="1" applyProtection="1">
      <protection locked="0"/>
    </xf>
    <xf numFmtId="0" fontId="21" fillId="0" borderId="178" xfId="39" applyNumberFormat="1" applyFont="1" applyFill="1" applyBorder="1" applyAlignment="1" applyProtection="1">
      <alignment horizontal="center"/>
      <protection locked="0"/>
    </xf>
    <xf numFmtId="0" fontId="21" fillId="0" borderId="179" xfId="39" applyNumberFormat="1" applyFont="1" applyFill="1" applyBorder="1" applyAlignment="1" applyProtection="1">
      <alignment horizontal="center"/>
      <protection locked="0"/>
    </xf>
    <xf numFmtId="0" fontId="21" fillId="0" borderId="166" xfId="39" applyNumberFormat="1" applyFont="1" applyBorder="1" applyAlignment="1" applyProtection="1">
      <alignment horizontal="center"/>
      <protection locked="0"/>
    </xf>
    <xf numFmtId="0" fontId="21" fillId="0" borderId="178" xfId="39" applyNumberFormat="1" applyFont="1" applyBorder="1" applyAlignment="1" applyProtection="1">
      <alignment horizontal="center"/>
      <protection locked="0"/>
    </xf>
    <xf numFmtId="0" fontId="21" fillId="0" borderId="179" xfId="39" applyNumberFormat="1" applyFont="1" applyBorder="1" applyAlignment="1" applyProtection="1">
      <alignment horizontal="center"/>
      <protection locked="0"/>
    </xf>
    <xf numFmtId="1" fontId="21" fillId="4" borderId="178" xfId="40" applyNumberFormat="1" applyFont="1" applyFill="1" applyBorder="1" applyAlignment="1" applyProtection="1">
      <alignment horizontal="center"/>
    </xf>
    <xf numFmtId="0" fontId="27" fillId="4" borderId="180" xfId="40" applyFont="1" applyFill="1" applyBorder="1" applyAlignment="1" applyProtection="1">
      <alignment horizontal="left"/>
    </xf>
    <xf numFmtId="0" fontId="27" fillId="4" borderId="181" xfId="40" applyFont="1" applyFill="1" applyBorder="1" applyProtection="1"/>
    <xf numFmtId="0" fontId="26" fillId="4" borderId="182" xfId="40" applyFont="1" applyFill="1" applyBorder="1" applyAlignment="1" applyProtection="1">
      <alignment horizontal="center"/>
    </xf>
    <xf numFmtId="0" fontId="16" fillId="30" borderId="189" xfId="40" applyFill="1" applyBorder="1"/>
    <xf numFmtId="0" fontId="16" fillId="0" borderId="189" xfId="40" applyBorder="1"/>
    <xf numFmtId="0" fontId="16" fillId="30" borderId="36" xfId="40" applyFill="1" applyBorder="1"/>
    <xf numFmtId="0" fontId="21" fillId="0" borderId="160" xfId="39" applyNumberFormat="1" applyFont="1" applyFill="1" applyBorder="1" applyAlignment="1" applyProtection="1">
      <alignment horizontal="center"/>
      <protection locked="0"/>
    </xf>
    <xf numFmtId="0" fontId="21" fillId="0" borderId="171" xfId="40" applyFont="1" applyFill="1" applyBorder="1" applyAlignment="1" applyProtection="1">
      <protection locked="0"/>
    </xf>
    <xf numFmtId="0" fontId="21" fillId="33" borderId="193" xfId="0" applyFont="1" applyFill="1" applyBorder="1" applyAlignment="1">
      <alignment horizontal="center" vertical="center" wrapText="1"/>
    </xf>
    <xf numFmtId="0" fontId="21" fillId="33" borderId="192" xfId="0" applyFont="1" applyFill="1" applyBorder="1" applyAlignment="1">
      <alignment horizontal="center" vertical="center" wrapText="1"/>
    </xf>
    <xf numFmtId="0" fontId="21" fillId="33" borderId="194" xfId="0" applyFont="1" applyFill="1" applyBorder="1" applyAlignment="1">
      <alignment horizontal="center" vertical="center" wrapText="1"/>
    </xf>
    <xf numFmtId="0" fontId="21" fillId="4" borderId="193" xfId="0" applyFont="1" applyFill="1" applyBorder="1" applyAlignment="1">
      <alignment horizontal="center" vertical="center" wrapText="1"/>
    </xf>
    <xf numFmtId="0" fontId="21" fillId="4" borderId="192" xfId="0" applyFont="1" applyFill="1" applyBorder="1" applyAlignment="1">
      <alignment horizontal="center" vertical="center" wrapText="1"/>
    </xf>
    <xf numFmtId="0" fontId="21" fillId="4" borderId="194" xfId="0" applyFont="1" applyFill="1" applyBorder="1" applyAlignment="1">
      <alignment horizontal="center" vertical="center" wrapText="1"/>
    </xf>
    <xf numFmtId="0" fontId="30" fillId="30" borderId="190" xfId="40" applyFont="1" applyFill="1" applyBorder="1" applyAlignment="1" applyProtection="1">
      <alignment horizontal="center" vertical="center"/>
      <protection locked="0"/>
    </xf>
    <xf numFmtId="0" fontId="21" fillId="0" borderId="195" xfId="40" applyFont="1" applyBorder="1" applyAlignment="1">
      <alignment horizontal="left" vertical="center"/>
    </xf>
    <xf numFmtId="1" fontId="21" fillId="4" borderId="179" xfId="40" applyNumberFormat="1" applyFont="1" applyFill="1" applyBorder="1" applyAlignment="1" applyProtection="1">
      <alignment horizontal="center"/>
    </xf>
    <xf numFmtId="0" fontId="29" fillId="0" borderId="189" xfId="40" applyFont="1" applyBorder="1"/>
    <xf numFmtId="0" fontId="16" fillId="0" borderId="189" xfId="40" applyFont="1" applyBorder="1"/>
    <xf numFmtId="1" fontId="21" fillId="4" borderId="202" xfId="40" applyNumberFormat="1" applyFont="1" applyFill="1" applyBorder="1" applyAlignment="1" applyProtection="1">
      <alignment horizontal="center"/>
    </xf>
    <xf numFmtId="0" fontId="26" fillId="25" borderId="203" xfId="46" applyFont="1" applyFill="1" applyBorder="1" applyProtection="1"/>
    <xf numFmtId="0" fontId="21" fillId="0" borderId="195" xfId="40" applyFont="1" applyFill="1" applyBorder="1" applyAlignment="1" applyProtection="1">
      <protection locked="0"/>
    </xf>
    <xf numFmtId="1" fontId="21" fillId="4" borderId="204" xfId="40" applyNumberFormat="1" applyFont="1" applyFill="1" applyBorder="1" applyAlignment="1" applyProtection="1">
      <alignment horizontal="center" vertical="center" shrinkToFit="1"/>
    </xf>
    <xf numFmtId="0" fontId="27" fillId="4" borderId="205" xfId="40" applyFont="1" applyFill="1" applyBorder="1" applyProtection="1"/>
    <xf numFmtId="0" fontId="26" fillId="4" borderId="179" xfId="40" applyFont="1" applyFill="1" applyBorder="1" applyAlignment="1" applyProtection="1">
      <alignment horizontal="center"/>
    </xf>
    <xf numFmtId="0" fontId="21" fillId="4" borderId="197" xfId="0" applyFont="1" applyFill="1" applyBorder="1" applyAlignment="1" applyProtection="1">
      <alignment horizontal="center" vertical="center" wrapText="1"/>
    </xf>
    <xf numFmtId="0" fontId="21" fillId="4" borderId="198" xfId="40" applyFont="1" applyFill="1" applyBorder="1" applyProtection="1"/>
    <xf numFmtId="0" fontId="21" fillId="0" borderId="178" xfId="40" applyFont="1" applyFill="1" applyBorder="1" applyAlignment="1" applyProtection="1">
      <alignment horizontal="center"/>
      <protection locked="0"/>
    </xf>
    <xf numFmtId="1" fontId="21" fillId="0" borderId="178" xfId="40" applyNumberFormat="1" applyFont="1" applyFill="1" applyBorder="1" applyAlignment="1" applyProtection="1">
      <alignment horizontal="center"/>
      <protection locked="0"/>
    </xf>
    <xf numFmtId="0" fontId="35" fillId="0" borderId="157" xfId="46" applyBorder="1"/>
    <xf numFmtId="0" fontId="21" fillId="0" borderId="162" xfId="40" applyFont="1" applyFill="1" applyBorder="1" applyAlignment="1" applyProtection="1">
      <alignment horizontal="center"/>
      <protection locked="0"/>
    </xf>
    <xf numFmtId="0" fontId="38" fillId="25" borderId="151" xfId="49" applyFill="1" applyBorder="1" applyAlignment="1" applyProtection="1">
      <alignment horizontal="left" vertical="center" wrapText="1"/>
    </xf>
    <xf numFmtId="1" fontId="23" fillId="4" borderId="204" xfId="40" applyNumberFormat="1" applyFont="1" applyFill="1" applyBorder="1" applyAlignment="1" applyProtection="1">
      <alignment horizontal="center"/>
    </xf>
    <xf numFmtId="0" fontId="21" fillId="0" borderId="206" xfId="46" applyFont="1" applyFill="1" applyBorder="1" applyAlignment="1" applyProtection="1">
      <alignment horizontal="center" vertical="center"/>
      <protection locked="0"/>
    </xf>
    <xf numFmtId="0" fontId="21" fillId="25" borderId="207" xfId="40" applyFont="1" applyFill="1" applyBorder="1" applyAlignment="1" applyProtection="1">
      <alignment horizontal="center"/>
    </xf>
    <xf numFmtId="0" fontId="21" fillId="0" borderId="208" xfId="40" applyFont="1" applyFill="1" applyBorder="1" applyAlignment="1" applyProtection="1">
      <protection locked="0"/>
    </xf>
    <xf numFmtId="0" fontId="21" fillId="0" borderId="202" xfId="39" applyNumberFormat="1" applyFont="1" applyFill="1" applyBorder="1" applyAlignment="1" applyProtection="1">
      <alignment horizontal="center"/>
      <protection locked="0"/>
    </xf>
    <xf numFmtId="1" fontId="21" fillId="4" borderId="209" xfId="40" applyNumberFormat="1" applyFont="1" applyFill="1" applyBorder="1" applyAlignment="1" applyProtection="1">
      <alignment horizontal="center"/>
    </xf>
    <xf numFmtId="0" fontId="21" fillId="0" borderId="210" xfId="39" applyNumberFormat="1" applyFont="1" applyFill="1" applyBorder="1" applyAlignment="1" applyProtection="1">
      <alignment horizontal="center"/>
      <protection locked="0"/>
    </xf>
    <xf numFmtId="0" fontId="21" fillId="0" borderId="211" xfId="39" applyNumberFormat="1" applyFont="1" applyBorder="1" applyAlignment="1" applyProtection="1">
      <alignment horizontal="center"/>
      <protection locked="0"/>
    </xf>
    <xf numFmtId="0" fontId="21" fillId="0" borderId="202" xfId="39" applyNumberFormat="1" applyFont="1" applyBorder="1" applyAlignment="1" applyProtection="1">
      <alignment horizontal="center"/>
      <protection locked="0"/>
    </xf>
    <xf numFmtId="0" fontId="21" fillId="0" borderId="212" xfId="39" applyNumberFormat="1" applyFont="1" applyBorder="1" applyAlignment="1" applyProtection="1">
      <alignment horizontal="center"/>
      <protection locked="0"/>
    </xf>
    <xf numFmtId="0" fontId="21" fillId="0" borderId="210" xfId="39" applyNumberFormat="1" applyFont="1" applyBorder="1" applyAlignment="1" applyProtection="1">
      <alignment horizontal="center"/>
      <protection locked="0"/>
    </xf>
    <xf numFmtId="0" fontId="21" fillId="0" borderId="209" xfId="39" applyNumberFormat="1" applyFont="1" applyBorder="1" applyAlignment="1" applyProtection="1">
      <alignment horizontal="center"/>
      <protection locked="0"/>
    </xf>
    <xf numFmtId="1" fontId="21" fillId="4" borderId="213" xfId="40" applyNumberFormat="1" applyFont="1" applyFill="1" applyBorder="1" applyAlignment="1" applyProtection="1">
      <alignment horizontal="center"/>
    </xf>
    <xf numFmtId="1" fontId="21" fillId="4" borderId="214" xfId="40" applyNumberFormat="1" applyFont="1" applyFill="1" applyBorder="1" applyAlignment="1" applyProtection="1">
      <alignment horizontal="center"/>
    </xf>
    <xf numFmtId="1" fontId="21" fillId="4" borderId="215" xfId="40" applyNumberFormat="1" applyFont="1" applyFill="1" applyBorder="1" applyAlignment="1" applyProtection="1">
      <alignment horizontal="center"/>
    </xf>
    <xf numFmtId="1" fontId="21" fillId="4" borderId="216" xfId="40" applyNumberFormat="1" applyFont="1" applyFill="1" applyBorder="1" applyAlignment="1" applyProtection="1">
      <alignment horizontal="center" vertical="center" shrinkToFit="1"/>
    </xf>
    <xf numFmtId="0" fontId="21" fillId="0" borderId="217" xfId="39" applyNumberFormat="1" applyFont="1" applyBorder="1" applyAlignment="1" applyProtection="1">
      <alignment horizontal="center"/>
      <protection locked="0"/>
    </xf>
    <xf numFmtId="0" fontId="21" fillId="0" borderId="217" xfId="39" applyNumberFormat="1" applyFont="1" applyFill="1" applyBorder="1" applyAlignment="1" applyProtection="1">
      <alignment horizontal="center"/>
      <protection locked="0"/>
    </xf>
    <xf numFmtId="0" fontId="21" fillId="0" borderId="212" xfId="39" applyNumberFormat="1" applyFont="1" applyFill="1" applyBorder="1" applyAlignment="1" applyProtection="1">
      <alignment horizontal="center"/>
      <protection locked="0"/>
    </xf>
    <xf numFmtId="0" fontId="30" fillId="30" borderId="189" xfId="40" applyFont="1" applyFill="1" applyBorder="1" applyAlignment="1" applyProtection="1">
      <alignment horizontal="center" vertical="center"/>
      <protection locked="0"/>
    </xf>
    <xf numFmtId="0" fontId="21" fillId="0" borderId="218" xfId="46" applyFont="1" applyFill="1" applyBorder="1" applyAlignment="1" applyProtection="1">
      <alignment horizontal="center" vertical="center"/>
      <protection locked="0"/>
    </xf>
    <xf numFmtId="0" fontId="21" fillId="25" borderId="219" xfId="40" applyFont="1" applyFill="1" applyBorder="1" applyAlignment="1" applyProtection="1">
      <alignment horizontal="center"/>
    </xf>
    <xf numFmtId="0" fontId="21" fillId="31" borderId="218" xfId="46" applyFont="1" applyFill="1" applyBorder="1" applyAlignment="1" applyProtection="1">
      <alignment horizontal="center" vertical="center"/>
      <protection locked="0"/>
    </xf>
    <xf numFmtId="0" fontId="21" fillId="31" borderId="208" xfId="40" applyFont="1" applyFill="1" applyBorder="1" applyAlignment="1" applyProtection="1">
      <alignment horizontal="left" vertical="center"/>
      <protection locked="0"/>
    </xf>
    <xf numFmtId="0" fontId="21" fillId="0" borderId="220" xfId="46" applyFont="1" applyFill="1" applyBorder="1" applyAlignment="1" applyProtection="1">
      <alignment horizontal="center" vertical="center"/>
      <protection locked="0"/>
    </xf>
    <xf numFmtId="1" fontId="21" fillId="0" borderId="221" xfId="40" applyNumberFormat="1" applyFont="1" applyFill="1" applyBorder="1" applyAlignment="1" applyProtection="1">
      <alignment horizontal="center"/>
      <protection locked="0"/>
    </xf>
    <xf numFmtId="0" fontId="21" fillId="0" borderId="222" xfId="40" applyFont="1" applyFill="1" applyBorder="1" applyAlignment="1" applyProtection="1">
      <alignment horizontal="center"/>
      <protection locked="0"/>
    </xf>
    <xf numFmtId="0" fontId="38" fillId="25" borderId="223" xfId="49" applyFill="1" applyBorder="1" applyAlignment="1" applyProtection="1">
      <alignment horizontal="left" vertical="center" wrapText="1"/>
    </xf>
    <xf numFmtId="0" fontId="35" fillId="25" borderId="218" xfId="46" applyFill="1" applyBorder="1" applyProtection="1"/>
    <xf numFmtId="0" fontId="35" fillId="25" borderId="223" xfId="46" applyFill="1" applyBorder="1" applyProtection="1"/>
    <xf numFmtId="0" fontId="35" fillId="25" borderId="224" xfId="46" applyFill="1" applyBorder="1" applyProtection="1"/>
    <xf numFmtId="1" fontId="23" fillId="25" borderId="223" xfId="46" applyNumberFormat="1" applyFont="1" applyFill="1" applyBorder="1" applyAlignment="1" applyProtection="1">
      <alignment horizontal="center" vertical="center"/>
    </xf>
    <xf numFmtId="0" fontId="21" fillId="25" borderId="206" xfId="46" applyFont="1" applyFill="1" applyBorder="1" applyAlignment="1" applyProtection="1">
      <alignment horizontal="left"/>
    </xf>
    <xf numFmtId="0" fontId="30" fillId="25" borderId="219" xfId="46" applyFont="1" applyFill="1" applyBorder="1" applyAlignment="1" applyProtection="1">
      <alignment horizontal="center"/>
    </xf>
    <xf numFmtId="0" fontId="21" fillId="25" borderId="219" xfId="46" applyFont="1" applyFill="1" applyBorder="1" applyProtection="1"/>
    <xf numFmtId="1" fontId="21" fillId="4" borderId="227" xfId="40" applyNumberFormat="1" applyFont="1" applyFill="1" applyBorder="1" applyAlignment="1" applyProtection="1">
      <alignment horizontal="center"/>
    </xf>
    <xf numFmtId="0" fontId="21" fillId="4" borderId="227" xfId="40" applyFont="1" applyFill="1" applyBorder="1" applyProtection="1"/>
    <xf numFmtId="0" fontId="30" fillId="25" borderId="219" xfId="46" applyFont="1" applyFill="1" applyBorder="1" applyProtection="1"/>
    <xf numFmtId="0" fontId="21" fillId="4" borderId="228" xfId="40" applyFont="1" applyFill="1" applyBorder="1" applyAlignment="1" applyProtection="1">
      <alignment horizontal="left"/>
    </xf>
    <xf numFmtId="0" fontId="30" fillId="4" borderId="229" xfId="40" applyFont="1" applyFill="1" applyBorder="1" applyAlignment="1" applyProtection="1">
      <alignment horizontal="center"/>
    </xf>
    <xf numFmtId="0" fontId="21" fillId="4" borderId="229" xfId="40" applyFont="1" applyFill="1" applyBorder="1" applyProtection="1"/>
    <xf numFmtId="1" fontId="21" fillId="4" borderId="230" xfId="40" applyNumberFormat="1" applyFont="1" applyFill="1" applyBorder="1" applyAlignment="1" applyProtection="1">
      <alignment horizontal="center"/>
    </xf>
    <xf numFmtId="1" fontId="21" fillId="4" borderId="231" xfId="40" applyNumberFormat="1" applyFont="1" applyFill="1" applyBorder="1" applyAlignment="1" applyProtection="1">
      <alignment horizontal="center"/>
    </xf>
    <xf numFmtId="1" fontId="21" fillId="4" borderId="232" xfId="40" applyNumberFormat="1" applyFont="1" applyFill="1" applyBorder="1" applyAlignment="1" applyProtection="1">
      <alignment horizontal="center"/>
    </xf>
    <xf numFmtId="1" fontId="21" fillId="4" borderId="233" xfId="40" applyNumberFormat="1" applyFont="1" applyFill="1" applyBorder="1" applyAlignment="1" applyProtection="1">
      <alignment horizontal="center"/>
    </xf>
    <xf numFmtId="1" fontId="21" fillId="4" borderId="234" xfId="40" applyNumberFormat="1" applyFont="1" applyFill="1" applyBorder="1" applyAlignment="1" applyProtection="1">
      <alignment horizontal="center"/>
    </xf>
    <xf numFmtId="1" fontId="23" fillId="4" borderId="235" xfId="40" applyNumberFormat="1" applyFont="1" applyFill="1" applyBorder="1" applyAlignment="1" applyProtection="1">
      <alignment horizontal="center"/>
    </xf>
    <xf numFmtId="0" fontId="29" fillId="0" borderId="207" xfId="40" applyFont="1" applyBorder="1"/>
    <xf numFmtId="0" fontId="16" fillId="0" borderId="207" xfId="40" applyFont="1" applyBorder="1"/>
    <xf numFmtId="0" fontId="39" fillId="25" borderId="241" xfId="46" applyFont="1" applyFill="1" applyBorder="1" applyAlignment="1" applyProtection="1">
      <alignment horizontal="center" textRotation="90"/>
    </xf>
    <xf numFmtId="0" fontId="39" fillId="25" borderId="241" xfId="46" applyFont="1" applyFill="1" applyBorder="1" applyAlignment="1" applyProtection="1">
      <alignment horizontal="center" textRotation="90" wrapText="1"/>
    </xf>
    <xf numFmtId="0" fontId="39" fillId="25" borderId="243" xfId="46" applyFont="1" applyFill="1" applyBorder="1" applyAlignment="1" applyProtection="1">
      <alignment horizontal="center" textRotation="90" wrapText="1"/>
    </xf>
    <xf numFmtId="1" fontId="21" fillId="4" borderId="245" xfId="40" applyNumberFormat="1" applyFont="1" applyFill="1" applyBorder="1" applyAlignment="1" applyProtection="1">
      <alignment horizontal="center"/>
    </xf>
    <xf numFmtId="0" fontId="21" fillId="30" borderId="190" xfId="40" applyFont="1" applyFill="1" applyBorder="1" applyAlignment="1" applyProtection="1">
      <alignment horizontal="center" vertical="center"/>
      <protection locked="0"/>
    </xf>
    <xf numFmtId="0" fontId="21" fillId="31" borderId="86" xfId="50" applyFont="1" applyFill="1" applyBorder="1" applyAlignment="1">
      <alignment horizontal="left" vertical="center"/>
    </xf>
    <xf numFmtId="0" fontId="21" fillId="31" borderId="208" xfId="50" applyFont="1" applyFill="1" applyBorder="1" applyAlignment="1">
      <alignment horizontal="left" vertical="center"/>
    </xf>
    <xf numFmtId="0" fontId="21" fillId="0" borderId="168" xfId="39" applyNumberFormat="1" applyFont="1" applyBorder="1" applyAlignment="1" applyProtection="1">
      <alignment horizontal="center"/>
      <protection locked="0"/>
    </xf>
    <xf numFmtId="0" fontId="21" fillId="30" borderId="207" xfId="40" applyFont="1" applyFill="1" applyBorder="1" applyAlignment="1" applyProtection="1">
      <alignment horizontal="center" vertical="center"/>
      <protection locked="0"/>
    </xf>
    <xf numFmtId="0" fontId="21" fillId="0" borderId="246" xfId="46" applyFont="1" applyFill="1" applyBorder="1" applyAlignment="1" applyProtection="1">
      <alignment horizontal="center" vertical="center"/>
      <protection locked="0"/>
    </xf>
    <xf numFmtId="1" fontId="21" fillId="0" borderId="211" xfId="40" applyNumberFormat="1" applyFont="1" applyFill="1" applyBorder="1" applyAlignment="1" applyProtection="1">
      <alignment horizontal="center"/>
      <protection locked="0"/>
    </xf>
    <xf numFmtId="0" fontId="21" fillId="0" borderId="208" xfId="40" applyFont="1" applyFill="1" applyBorder="1" applyAlignment="1" applyProtection="1">
      <alignment horizontal="center"/>
      <protection locked="0"/>
    </xf>
    <xf numFmtId="0" fontId="27" fillId="26" borderId="260" xfId="46" applyFont="1" applyFill="1" applyBorder="1" applyAlignment="1" applyProtection="1">
      <alignment horizontal="left"/>
    </xf>
    <xf numFmtId="1" fontId="26" fillId="26" borderId="261" xfId="46" applyNumberFormat="1" applyFont="1" applyFill="1" applyBorder="1" applyAlignment="1" applyProtection="1">
      <alignment horizontal="center"/>
    </xf>
    <xf numFmtId="0" fontId="26" fillId="25" borderId="108" xfId="46" applyFont="1" applyFill="1" applyBorder="1" applyAlignment="1" applyProtection="1">
      <alignment horizontal="center"/>
    </xf>
    <xf numFmtId="0" fontId="26" fillId="25" borderId="91" xfId="46" applyFont="1" applyFill="1" applyBorder="1" applyProtection="1"/>
    <xf numFmtId="0" fontId="21" fillId="0" borderId="262" xfId="46" applyFont="1" applyFill="1" applyBorder="1" applyAlignment="1" applyProtection="1">
      <alignment horizontal="center" vertical="center"/>
      <protection locked="0"/>
    </xf>
    <xf numFmtId="0" fontId="21" fillId="31" borderId="263" xfId="46" applyFont="1" applyFill="1" applyBorder="1" applyAlignment="1" applyProtection="1">
      <alignment horizontal="center" vertical="center"/>
      <protection locked="0"/>
    </xf>
    <xf numFmtId="0" fontId="21" fillId="0" borderId="264" xfId="46" applyFont="1" applyFill="1" applyBorder="1" applyAlignment="1" applyProtection="1">
      <alignment horizontal="center" vertical="center"/>
      <protection locked="0"/>
    </xf>
    <xf numFmtId="1" fontId="21" fillId="4" borderId="265" xfId="40" applyNumberFormat="1" applyFont="1" applyFill="1" applyBorder="1" applyAlignment="1" applyProtection="1">
      <alignment horizontal="center" vertical="center" shrinkToFit="1"/>
    </xf>
    <xf numFmtId="0" fontId="27" fillId="4" borderId="266" xfId="40" applyFont="1" applyFill="1" applyBorder="1" applyAlignment="1" applyProtection="1">
      <alignment horizontal="left"/>
    </xf>
    <xf numFmtId="1" fontId="26" fillId="25" borderId="261" xfId="46" applyNumberFormat="1" applyFont="1" applyFill="1" applyBorder="1" applyAlignment="1" applyProtection="1">
      <alignment horizontal="center"/>
    </xf>
    <xf numFmtId="0" fontId="27" fillId="25" borderId="260" xfId="46" applyFont="1" applyFill="1" applyBorder="1" applyAlignment="1" applyProtection="1">
      <alignment horizontal="left"/>
    </xf>
    <xf numFmtId="0" fontId="23" fillId="25" borderId="108" xfId="46" applyFont="1" applyFill="1" applyBorder="1" applyAlignment="1" applyProtection="1">
      <alignment horizontal="center"/>
    </xf>
    <xf numFmtId="0" fontId="21" fillId="0" borderId="263" xfId="46" applyFont="1" applyFill="1" applyBorder="1" applyAlignment="1" applyProtection="1">
      <alignment horizontal="center" vertical="center"/>
      <protection locked="0"/>
    </xf>
    <xf numFmtId="0" fontId="21" fillId="0" borderId="242" xfId="40" applyFont="1" applyFill="1" applyBorder="1" applyAlignment="1" applyProtection="1">
      <protection locked="0"/>
    </xf>
    <xf numFmtId="0" fontId="21" fillId="25" borderId="260" xfId="46" applyFont="1" applyFill="1" applyBorder="1" applyAlignment="1" applyProtection="1">
      <alignment horizontal="left" vertical="center" wrapText="1"/>
    </xf>
    <xf numFmtId="0" fontId="21" fillId="25" borderId="261" xfId="46" applyFont="1" applyFill="1" applyBorder="1" applyAlignment="1" applyProtection="1">
      <alignment horizontal="center"/>
    </xf>
    <xf numFmtId="0" fontId="21" fillId="0" borderId="267" xfId="46" applyFont="1" applyFill="1" applyBorder="1" applyAlignment="1" applyProtection="1">
      <alignment horizontal="center" vertical="center"/>
      <protection locked="0"/>
    </xf>
    <xf numFmtId="0" fontId="35" fillId="25" borderId="268" xfId="46" applyFill="1" applyBorder="1" applyProtection="1"/>
    <xf numFmtId="0" fontId="21" fillId="0" borderId="269" xfId="46" applyFont="1" applyFill="1" applyBorder="1" applyAlignment="1" applyProtection="1">
      <alignment horizontal="center"/>
      <protection locked="0"/>
    </xf>
    <xf numFmtId="0" fontId="35" fillId="25" borderId="270" xfId="46" applyFill="1" applyBorder="1" applyProtection="1"/>
    <xf numFmtId="0" fontId="21" fillId="25" borderId="262" xfId="46" applyFont="1" applyFill="1" applyBorder="1" applyAlignment="1" applyProtection="1">
      <alignment horizontal="left"/>
    </xf>
    <xf numFmtId="0" fontId="21" fillId="4" borderId="271" xfId="40" applyFont="1" applyFill="1" applyBorder="1" applyAlignment="1" applyProtection="1">
      <alignment horizontal="left"/>
    </xf>
    <xf numFmtId="0" fontId="30" fillId="4" borderId="272" xfId="40" applyFont="1" applyFill="1" applyBorder="1" applyAlignment="1" applyProtection="1">
      <alignment horizontal="center"/>
    </xf>
    <xf numFmtId="0" fontId="21" fillId="4" borderId="272" xfId="40" applyFont="1" applyFill="1" applyBorder="1" applyProtection="1"/>
    <xf numFmtId="1" fontId="21" fillId="4" borderId="273" xfId="40" applyNumberFormat="1" applyFont="1" applyFill="1" applyBorder="1" applyAlignment="1" applyProtection="1">
      <alignment horizontal="center"/>
    </xf>
    <xf numFmtId="1" fontId="21" fillId="4" borderId="274" xfId="40" applyNumberFormat="1" applyFont="1" applyFill="1" applyBorder="1" applyAlignment="1" applyProtection="1">
      <alignment horizontal="center"/>
    </xf>
    <xf numFmtId="1" fontId="21" fillId="4" borderId="275" xfId="40" applyNumberFormat="1" applyFont="1" applyFill="1" applyBorder="1" applyAlignment="1" applyProtection="1">
      <alignment horizontal="center"/>
    </xf>
    <xf numFmtId="1" fontId="21" fillId="4" borderId="276" xfId="40" applyNumberFormat="1" applyFont="1" applyFill="1" applyBorder="1" applyAlignment="1" applyProtection="1">
      <alignment horizontal="center"/>
    </xf>
    <xf numFmtId="1" fontId="21" fillId="4" borderId="277" xfId="40" applyNumberFormat="1" applyFont="1" applyFill="1" applyBorder="1" applyAlignment="1" applyProtection="1">
      <alignment horizontal="center"/>
    </xf>
    <xf numFmtId="1" fontId="23" fillId="4" borderId="278" xfId="40" applyNumberFormat="1" applyFont="1" applyFill="1" applyBorder="1" applyAlignment="1" applyProtection="1">
      <alignment horizontal="center"/>
    </xf>
    <xf numFmtId="0" fontId="21" fillId="0" borderId="206" xfId="40" applyFont="1" applyFill="1" applyBorder="1" applyAlignment="1" applyProtection="1">
      <alignment horizontal="center" vertical="center"/>
      <protection locked="0"/>
    </xf>
    <xf numFmtId="0" fontId="30" fillId="30" borderId="190" xfId="40" applyFont="1" applyFill="1" applyBorder="1" applyAlignment="1" applyProtection="1">
      <alignment horizontal="center" vertical="center"/>
    </xf>
    <xf numFmtId="0" fontId="30" fillId="30" borderId="207" xfId="40" applyFont="1" applyFill="1" applyBorder="1" applyAlignment="1" applyProtection="1">
      <alignment horizontal="center" vertical="center"/>
    </xf>
    <xf numFmtId="0" fontId="30" fillId="25" borderId="207" xfId="40" applyFont="1" applyFill="1" applyBorder="1" applyAlignment="1" applyProtection="1">
      <alignment horizontal="center" vertical="center"/>
    </xf>
    <xf numFmtId="0" fontId="30" fillId="30" borderId="207" xfId="40" applyFont="1" applyFill="1" applyBorder="1" applyAlignment="1" applyProtection="1">
      <alignment horizontal="center" vertical="center"/>
      <protection locked="0"/>
    </xf>
    <xf numFmtId="0" fontId="30" fillId="30" borderId="78" xfId="40" applyFont="1" applyFill="1" applyBorder="1" applyAlignment="1" applyProtection="1">
      <alignment horizontal="center" vertical="center"/>
      <protection locked="0"/>
    </xf>
    <xf numFmtId="0" fontId="46" fillId="0" borderId="211" xfId="39" applyNumberFormat="1" applyFont="1" applyBorder="1" applyAlignment="1" applyProtection="1">
      <alignment horizontal="center"/>
      <protection locked="0"/>
    </xf>
    <xf numFmtId="0" fontId="21" fillId="31" borderId="206" xfId="40" applyFont="1" applyFill="1" applyBorder="1" applyAlignment="1" applyProtection="1">
      <alignment horizontal="center" vertical="center"/>
      <protection locked="0"/>
    </xf>
    <xf numFmtId="0" fontId="27" fillId="4" borderId="281" xfId="40" applyFont="1" applyFill="1" applyBorder="1" applyProtection="1"/>
    <xf numFmtId="0" fontId="30" fillId="32" borderId="219" xfId="0" applyFont="1" applyFill="1" applyBorder="1" applyAlignment="1" applyProtection="1">
      <alignment horizontal="center" vertical="center"/>
      <protection locked="0"/>
    </xf>
    <xf numFmtId="0" fontId="21" fillId="0" borderId="238" xfId="40" applyFont="1" applyFill="1" applyBorder="1" applyAlignment="1" applyProtection="1">
      <alignment horizontal="left"/>
      <protection locked="0"/>
    </xf>
    <xf numFmtId="0" fontId="21" fillId="0" borderId="282" xfId="46" applyFont="1" applyFill="1" applyBorder="1" applyAlignment="1" applyProtection="1">
      <alignment horizontal="center" vertical="center"/>
      <protection locked="0"/>
    </xf>
    <xf numFmtId="0" fontId="21" fillId="0" borderId="208" xfId="40" applyFont="1" applyBorder="1" applyAlignment="1">
      <alignment horizontal="left" vertical="center"/>
    </xf>
    <xf numFmtId="0" fontId="21" fillId="0" borderId="195" xfId="40" applyFont="1" applyFill="1" applyBorder="1" applyAlignment="1" applyProtection="1">
      <alignment horizontal="center"/>
      <protection locked="0"/>
    </xf>
    <xf numFmtId="0" fontId="33" fillId="25" borderId="223" xfId="50" applyFill="1" applyBorder="1" applyAlignment="1" applyProtection="1">
      <alignment horizontal="left" vertical="center" wrapText="1"/>
    </xf>
    <xf numFmtId="0" fontId="34" fillId="0" borderId="207" xfId="40" applyFont="1" applyBorder="1"/>
    <xf numFmtId="0" fontId="30" fillId="31" borderId="206" xfId="40" applyFont="1" applyFill="1" applyBorder="1" applyAlignment="1" applyProtection="1">
      <alignment horizontal="center" vertical="center"/>
      <protection locked="0"/>
    </xf>
    <xf numFmtId="0" fontId="30" fillId="31" borderId="283" xfId="40" applyFont="1" applyFill="1" applyBorder="1" applyAlignment="1" applyProtection="1">
      <alignment horizontal="center" vertical="center"/>
      <protection locked="0"/>
    </xf>
    <xf numFmtId="0" fontId="30" fillId="0" borderId="206" xfId="40" applyFont="1" applyFill="1" applyBorder="1" applyAlignment="1" applyProtection="1">
      <alignment horizontal="center" vertical="center"/>
      <protection locked="0"/>
    </xf>
    <xf numFmtId="0" fontId="21" fillId="0" borderId="208" xfId="40" applyFont="1" applyFill="1" applyBorder="1" applyAlignment="1" applyProtection="1">
      <alignment horizontal="left"/>
      <protection locked="0"/>
    </xf>
    <xf numFmtId="0" fontId="30" fillId="0" borderId="242" xfId="40" applyFont="1" applyBorder="1" applyAlignment="1">
      <alignment horizontal="left" vertical="center"/>
    </xf>
    <xf numFmtId="164" fontId="23" fillId="4" borderId="284" xfId="26" applyFont="1" applyFill="1" applyBorder="1" applyAlignment="1" applyProtection="1">
      <alignment horizontal="center" vertical="center"/>
    </xf>
    <xf numFmtId="0" fontId="23" fillId="4" borderId="292" xfId="40" applyFont="1" applyFill="1" applyBorder="1" applyAlignment="1" applyProtection="1">
      <alignment horizontal="center" textRotation="90" wrapText="1"/>
    </xf>
    <xf numFmtId="0" fontId="23" fillId="4" borderId="288" xfId="40" applyFont="1" applyFill="1" applyBorder="1" applyAlignment="1" applyProtection="1">
      <alignment horizontal="center" textRotation="90"/>
    </xf>
    <xf numFmtId="0" fontId="23" fillId="4" borderId="288" xfId="40" applyFont="1" applyFill="1" applyBorder="1" applyAlignment="1" applyProtection="1">
      <alignment horizontal="center" textRotation="90" wrapText="1"/>
    </xf>
    <xf numFmtId="0" fontId="23" fillId="4" borderId="293" xfId="40" applyFont="1" applyFill="1" applyBorder="1" applyAlignment="1" applyProtection="1">
      <alignment horizontal="center" textRotation="90" wrapText="1"/>
    </xf>
    <xf numFmtId="0" fontId="21" fillId="31" borderId="294" xfId="40" applyFont="1" applyFill="1" applyBorder="1" applyAlignment="1" applyProtection="1">
      <alignment horizontal="center" vertical="center"/>
      <protection locked="0"/>
    </xf>
    <xf numFmtId="0" fontId="21" fillId="31" borderId="295" xfId="40" applyFont="1" applyFill="1" applyBorder="1" applyAlignment="1" applyProtection="1">
      <protection locked="0"/>
    </xf>
    <xf numFmtId="0" fontId="21" fillId="0" borderId="286" xfId="39" applyNumberFormat="1" applyFont="1" applyFill="1" applyBorder="1" applyAlignment="1" applyProtection="1">
      <alignment horizontal="center"/>
      <protection locked="0"/>
    </xf>
    <xf numFmtId="1" fontId="21" fillId="4" borderId="285" xfId="40" applyNumberFormat="1" applyFont="1" applyFill="1" applyBorder="1" applyAlignment="1" applyProtection="1">
      <alignment horizontal="center"/>
    </xf>
    <xf numFmtId="0" fontId="21" fillId="0" borderId="296" xfId="39" applyNumberFormat="1" applyFont="1" applyFill="1" applyBorder="1" applyAlignment="1" applyProtection="1">
      <alignment horizontal="center"/>
      <protection locked="0"/>
    </xf>
    <xf numFmtId="0" fontId="21" fillId="0" borderId="287" xfId="39" applyNumberFormat="1" applyFont="1" applyBorder="1" applyAlignment="1" applyProtection="1">
      <alignment horizontal="center"/>
      <protection locked="0"/>
    </xf>
    <xf numFmtId="0" fontId="21" fillId="0" borderId="286" xfId="39" applyNumberFormat="1" applyFont="1" applyBorder="1" applyAlignment="1" applyProtection="1">
      <alignment horizontal="center"/>
      <protection locked="0"/>
    </xf>
    <xf numFmtId="0" fontId="21" fillId="0" borderId="297" xfId="39" applyNumberFormat="1" applyFont="1" applyBorder="1" applyAlignment="1" applyProtection="1">
      <alignment horizontal="center"/>
      <protection locked="0"/>
    </xf>
    <xf numFmtId="0" fontId="21" fillId="0" borderId="296" xfId="39" applyNumberFormat="1" applyFont="1" applyBorder="1" applyAlignment="1" applyProtection="1">
      <alignment horizontal="center"/>
      <protection locked="0"/>
    </xf>
    <xf numFmtId="0" fontId="21" fillId="0" borderId="285" xfId="39" applyNumberFormat="1" applyFont="1" applyBorder="1" applyAlignment="1" applyProtection="1">
      <alignment horizontal="center"/>
      <protection locked="0"/>
    </xf>
    <xf numFmtId="0" fontId="21" fillId="0" borderId="298" xfId="39" applyNumberFormat="1" applyFont="1" applyBorder="1" applyAlignment="1" applyProtection="1">
      <alignment horizontal="center"/>
      <protection locked="0"/>
    </xf>
    <xf numFmtId="1" fontId="21" fillId="4" borderId="299" xfId="40" applyNumberFormat="1" applyFont="1" applyFill="1" applyBorder="1" applyAlignment="1" applyProtection="1">
      <alignment horizontal="center"/>
    </xf>
    <xf numFmtId="1" fontId="21" fillId="4" borderId="286" xfId="40" applyNumberFormat="1" applyFont="1" applyFill="1" applyBorder="1" applyAlignment="1" applyProtection="1">
      <alignment horizontal="center"/>
    </xf>
    <xf numFmtId="1" fontId="21" fillId="4" borderId="300" xfId="40" applyNumberFormat="1" applyFont="1" applyFill="1" applyBorder="1" applyAlignment="1" applyProtection="1">
      <alignment horizontal="center" vertical="center" shrinkToFit="1"/>
    </xf>
    <xf numFmtId="0" fontId="21" fillId="31" borderId="302" xfId="40" applyFont="1" applyFill="1" applyBorder="1" applyAlignment="1" applyProtection="1">
      <alignment horizontal="center" vertical="center"/>
      <protection locked="0"/>
    </xf>
    <xf numFmtId="0" fontId="21" fillId="0" borderId="302" xfId="46" applyFont="1" applyFill="1" applyBorder="1" applyAlignment="1" applyProtection="1">
      <alignment horizontal="center" vertical="center"/>
      <protection locked="0"/>
    </xf>
    <xf numFmtId="0" fontId="21" fillId="31" borderId="304" xfId="40" applyFont="1" applyFill="1" applyBorder="1" applyAlignment="1" applyProtection="1">
      <protection locked="0"/>
    </xf>
    <xf numFmtId="0" fontId="21" fillId="0" borderId="287" xfId="39" applyNumberFormat="1" applyFont="1" applyFill="1" applyBorder="1" applyAlignment="1" applyProtection="1">
      <alignment horizontal="center"/>
      <protection locked="0"/>
    </xf>
    <xf numFmtId="0" fontId="21" fillId="0" borderId="285" xfId="39" applyNumberFormat="1" applyFont="1" applyFill="1" applyBorder="1" applyAlignment="1" applyProtection="1">
      <alignment horizontal="center"/>
      <protection locked="0"/>
    </xf>
    <xf numFmtId="0" fontId="21" fillId="0" borderId="297" xfId="39" applyNumberFormat="1" applyFont="1" applyFill="1" applyBorder="1" applyAlignment="1" applyProtection="1">
      <alignment horizontal="center"/>
      <protection locked="0"/>
    </xf>
    <xf numFmtId="0" fontId="21" fillId="0" borderId="304" xfId="40" applyFont="1" applyFill="1" applyBorder="1" applyAlignment="1" applyProtection="1">
      <protection locked="0"/>
    </xf>
    <xf numFmtId="0" fontId="21" fillId="0" borderId="295" xfId="40" applyFont="1" applyFill="1" applyBorder="1" applyAlignment="1" applyProtection="1">
      <protection locked="0"/>
    </xf>
    <xf numFmtId="0" fontId="27" fillId="4" borderId="305" xfId="40" applyFont="1" applyFill="1" applyBorder="1" applyAlignment="1" applyProtection="1">
      <alignment horizontal="left"/>
    </xf>
    <xf numFmtId="0" fontId="27" fillId="4" borderId="288" xfId="40" applyFont="1" applyFill="1" applyBorder="1" applyProtection="1"/>
    <xf numFmtId="0" fontId="21" fillId="25" borderId="303" xfId="40" applyFont="1" applyFill="1" applyBorder="1" applyAlignment="1" applyProtection="1">
      <alignment horizontal="center"/>
    </xf>
    <xf numFmtId="0" fontId="21" fillId="30" borderId="286" xfId="39" applyNumberFormat="1" applyFont="1" applyFill="1" applyBorder="1" applyAlignment="1" applyProtection="1">
      <alignment horizontal="center"/>
      <protection locked="0"/>
    </xf>
    <xf numFmtId="1" fontId="21" fillId="0" borderId="287" xfId="40" applyNumberFormat="1" applyFont="1" applyFill="1" applyBorder="1" applyAlignment="1" applyProtection="1">
      <alignment horizontal="center"/>
      <protection locked="0"/>
    </xf>
    <xf numFmtId="1" fontId="21" fillId="0" borderId="285" xfId="40" applyNumberFormat="1" applyFont="1" applyFill="1" applyBorder="1" applyAlignment="1" applyProtection="1">
      <alignment horizontal="center"/>
      <protection locked="0"/>
    </xf>
    <xf numFmtId="0" fontId="21" fillId="4" borderId="285" xfId="40" applyFont="1" applyFill="1" applyBorder="1" applyAlignment="1" applyProtection="1">
      <alignment horizontal="center"/>
    </xf>
    <xf numFmtId="1" fontId="21" fillId="0" borderId="298" xfId="40" applyNumberFormat="1" applyFont="1" applyFill="1" applyBorder="1" applyAlignment="1" applyProtection="1">
      <alignment horizontal="center"/>
      <protection locked="0"/>
    </xf>
    <xf numFmtId="0" fontId="21" fillId="33" borderId="285" xfId="40" applyFont="1" applyFill="1" applyBorder="1" applyAlignment="1" applyProtection="1">
      <alignment horizontal="center"/>
    </xf>
    <xf numFmtId="1" fontId="21" fillId="0" borderId="293" xfId="40" applyNumberFormat="1" applyFont="1" applyFill="1" applyBorder="1" applyAlignment="1" applyProtection="1">
      <alignment horizontal="center"/>
      <protection locked="0"/>
    </xf>
    <xf numFmtId="0" fontId="30" fillId="30" borderId="306" xfId="40" applyFont="1" applyFill="1" applyBorder="1" applyAlignment="1" applyProtection="1">
      <alignment horizontal="center"/>
    </xf>
    <xf numFmtId="0" fontId="21" fillId="0" borderId="307" xfId="0" applyFont="1" applyFill="1" applyBorder="1" applyAlignment="1">
      <alignment horizontal="left" vertical="center"/>
    </xf>
    <xf numFmtId="1" fontId="21" fillId="0" borderId="286" xfId="40" applyNumberFormat="1" applyFont="1" applyFill="1" applyBorder="1" applyAlignment="1" applyProtection="1">
      <alignment horizontal="center"/>
      <protection locked="0"/>
    </xf>
    <xf numFmtId="1" fontId="21" fillId="0" borderId="300" xfId="40" applyNumberFormat="1" applyFont="1" applyFill="1" applyBorder="1" applyAlignment="1" applyProtection="1">
      <alignment horizontal="center"/>
      <protection locked="0"/>
    </xf>
    <xf numFmtId="0" fontId="21" fillId="0" borderId="309" xfId="46" applyFont="1" applyFill="1" applyBorder="1" applyAlignment="1" applyProtection="1">
      <alignment horizontal="center" vertical="center"/>
      <protection locked="0"/>
    </xf>
    <xf numFmtId="0" fontId="30" fillId="30" borderId="310" xfId="40" applyFont="1" applyFill="1" applyBorder="1" applyAlignment="1" applyProtection="1">
      <alignment horizontal="center"/>
    </xf>
    <xf numFmtId="0" fontId="21" fillId="0" borderId="310" xfId="0" applyFont="1" applyFill="1" applyBorder="1" applyAlignment="1">
      <alignment horizontal="left" vertical="center"/>
    </xf>
    <xf numFmtId="0" fontId="21" fillId="0" borderId="294" xfId="0" applyFont="1" applyBorder="1" applyAlignment="1">
      <alignment horizontal="center" vertical="center"/>
    </xf>
    <xf numFmtId="0" fontId="30" fillId="25" borderId="303" xfId="40" applyFont="1" applyFill="1" applyBorder="1" applyAlignment="1" applyProtection="1">
      <alignment horizontal="center"/>
    </xf>
    <xf numFmtId="0" fontId="21" fillId="0" borderId="311" xfId="39" applyNumberFormat="1" applyFont="1" applyFill="1" applyBorder="1" applyAlignment="1" applyProtection="1">
      <alignment horizontal="center"/>
      <protection locked="0"/>
    </xf>
    <xf numFmtId="1" fontId="21" fillId="4" borderId="313" xfId="40" applyNumberFormat="1" applyFont="1" applyFill="1" applyBorder="1" applyAlignment="1" applyProtection="1">
      <alignment horizontal="center"/>
    </xf>
    <xf numFmtId="0" fontId="30" fillId="30" borderId="303" xfId="40" applyFont="1" applyFill="1" applyBorder="1" applyAlignment="1" applyProtection="1">
      <alignment horizontal="center"/>
    </xf>
    <xf numFmtId="0" fontId="21" fillId="0" borderId="322" xfId="0" applyFont="1" applyFill="1" applyBorder="1" applyAlignment="1">
      <alignment horizontal="left" vertical="center"/>
    </xf>
    <xf numFmtId="1" fontId="21" fillId="0" borderId="318" xfId="40" applyNumberFormat="1" applyFont="1" applyFill="1" applyBorder="1" applyAlignment="1" applyProtection="1">
      <alignment horizontal="center"/>
      <protection locked="0"/>
    </xf>
    <xf numFmtId="1" fontId="21" fillId="0" borderId="313" xfId="40" applyNumberFormat="1" applyFont="1" applyFill="1" applyBorder="1" applyAlignment="1" applyProtection="1">
      <alignment horizontal="center"/>
      <protection locked="0"/>
    </xf>
    <xf numFmtId="1" fontId="21" fillId="0" borderId="320" xfId="40" applyNumberFormat="1" applyFont="1" applyFill="1" applyBorder="1" applyAlignment="1" applyProtection="1">
      <alignment horizontal="center"/>
      <protection locked="0"/>
    </xf>
    <xf numFmtId="1" fontId="21" fillId="0" borderId="314" xfId="40" applyNumberFormat="1" applyFont="1" applyFill="1" applyBorder="1" applyAlignment="1" applyProtection="1">
      <alignment horizontal="center"/>
      <protection locked="0"/>
    </xf>
    <xf numFmtId="1" fontId="21" fillId="0" borderId="315" xfId="40" applyNumberFormat="1" applyFont="1" applyFill="1" applyBorder="1" applyAlignment="1" applyProtection="1">
      <alignment horizontal="center"/>
      <protection locked="0"/>
    </xf>
    <xf numFmtId="1" fontId="21" fillId="0" borderId="287" xfId="40" applyNumberFormat="1" applyFont="1" applyFill="1" applyBorder="1" applyAlignment="1" applyProtection="1">
      <alignment horizontal="center" vertical="center"/>
      <protection locked="0"/>
    </xf>
    <xf numFmtId="1" fontId="21" fillId="4" borderId="285" xfId="40" applyNumberFormat="1" applyFont="1" applyFill="1" applyBorder="1" applyAlignment="1" applyProtection="1">
      <alignment horizontal="center" vertical="center"/>
    </xf>
    <xf numFmtId="1" fontId="21" fillId="0" borderId="285" xfId="40" applyNumberFormat="1" applyFont="1" applyFill="1" applyBorder="1" applyAlignment="1" applyProtection="1">
      <alignment horizontal="center" vertical="center"/>
      <protection locked="0"/>
    </xf>
    <xf numFmtId="1" fontId="21" fillId="0" borderId="298" xfId="40" applyNumberFormat="1" applyFont="1" applyFill="1" applyBorder="1" applyAlignment="1" applyProtection="1">
      <alignment horizontal="center" vertical="center"/>
      <protection locked="0"/>
    </xf>
    <xf numFmtId="1" fontId="21" fillId="0" borderId="286" xfId="40" applyNumberFormat="1" applyFont="1" applyFill="1" applyBorder="1" applyAlignment="1" applyProtection="1">
      <alignment horizontal="center" vertical="center"/>
      <protection locked="0"/>
    </xf>
    <xf numFmtId="0" fontId="21" fillId="0" borderId="322" xfId="0" applyFont="1" applyBorder="1" applyAlignment="1">
      <alignment horizontal="left" vertical="center"/>
    </xf>
    <xf numFmtId="0" fontId="30" fillId="25" borderId="303" xfId="40" applyFont="1" applyFill="1" applyBorder="1" applyAlignment="1" applyProtection="1">
      <alignment horizontal="center" vertical="center"/>
    </xf>
    <xf numFmtId="0" fontId="30" fillId="25" borderId="323" xfId="40" applyFont="1" applyFill="1" applyBorder="1" applyAlignment="1" applyProtection="1">
      <alignment horizontal="center"/>
    </xf>
    <xf numFmtId="0" fontId="21" fillId="0" borderId="299" xfId="46" applyFont="1" applyFill="1" applyBorder="1" applyAlignment="1" applyProtection="1">
      <alignment horizontal="center" vertical="center"/>
      <protection locked="0"/>
    </xf>
    <xf numFmtId="1" fontId="23" fillId="4" borderId="309" xfId="40" applyNumberFormat="1" applyFont="1" applyFill="1" applyBorder="1" applyAlignment="1" applyProtection="1">
      <alignment horizontal="left" vertical="center" shrinkToFit="1"/>
    </xf>
    <xf numFmtId="1" fontId="23" fillId="4" borderId="296" xfId="40" applyNumberFormat="1" applyFont="1" applyFill="1" applyBorder="1" applyAlignment="1" applyProtection="1">
      <alignment horizontal="left" vertical="center" shrinkToFit="1"/>
    </xf>
    <xf numFmtId="1" fontId="23" fillId="4" borderId="286" xfId="40" applyNumberFormat="1" applyFont="1" applyFill="1" applyBorder="1" applyAlignment="1" applyProtection="1">
      <alignment horizontal="left" vertical="center" shrinkToFit="1"/>
    </xf>
    <xf numFmtId="164" fontId="23" fillId="4" borderId="308" xfId="26" applyFont="1" applyFill="1" applyBorder="1" applyAlignment="1" applyProtection="1">
      <alignment horizontal="center" vertical="center"/>
    </xf>
    <xf numFmtId="0" fontId="21" fillId="0" borderId="322" xfId="0" applyFont="1" applyBorder="1" applyAlignment="1">
      <alignment horizontal="left" vertical="center" wrapText="1"/>
    </xf>
    <xf numFmtId="0" fontId="21" fillId="4" borderId="299" xfId="40" applyFont="1" applyFill="1" applyBorder="1" applyAlignment="1" applyProtection="1">
      <alignment horizontal="center"/>
    </xf>
    <xf numFmtId="0" fontId="30" fillId="4" borderId="285" xfId="40" applyFont="1" applyFill="1" applyBorder="1" applyAlignment="1" applyProtection="1">
      <alignment horizontal="center"/>
    </xf>
    <xf numFmtId="0" fontId="21" fillId="4" borderId="324" xfId="40" applyFont="1" applyFill="1" applyBorder="1" applyProtection="1"/>
    <xf numFmtId="1" fontId="21" fillId="4" borderId="296" xfId="40" applyNumberFormat="1" applyFont="1" applyFill="1" applyBorder="1" applyAlignment="1" applyProtection="1">
      <alignment horizontal="center"/>
    </xf>
    <xf numFmtId="1" fontId="21" fillId="4" borderId="298" xfId="40" applyNumberFormat="1" applyFont="1" applyFill="1" applyBorder="1" applyAlignment="1" applyProtection="1">
      <alignment horizontal="center"/>
    </xf>
    <xf numFmtId="1" fontId="21" fillId="4" borderId="308" xfId="40" applyNumberFormat="1" applyFont="1" applyFill="1" applyBorder="1" applyAlignment="1" applyProtection="1">
      <alignment horizontal="center"/>
    </xf>
    <xf numFmtId="1" fontId="21" fillId="4" borderId="309" xfId="40" applyNumberFormat="1" applyFont="1" applyFill="1" applyBorder="1" applyAlignment="1" applyProtection="1">
      <alignment horizontal="center"/>
    </xf>
    <xf numFmtId="1" fontId="23" fillId="4" borderId="300" xfId="40" applyNumberFormat="1" applyFont="1" applyFill="1" applyBorder="1" applyAlignment="1" applyProtection="1">
      <alignment horizontal="center" vertical="center"/>
    </xf>
    <xf numFmtId="0" fontId="21" fillId="4" borderId="299" xfId="40" applyFont="1" applyFill="1" applyBorder="1" applyAlignment="1" applyProtection="1">
      <alignment horizontal="left"/>
    </xf>
    <xf numFmtId="0" fontId="30" fillId="4" borderId="285" xfId="40" applyFont="1" applyFill="1" applyBorder="1" applyProtection="1"/>
    <xf numFmtId="0" fontId="21" fillId="4" borderId="296" xfId="40" applyFont="1" applyFill="1" applyBorder="1" applyProtection="1"/>
    <xf numFmtId="0" fontId="21" fillId="4" borderId="286" xfId="40" applyFont="1" applyFill="1" applyBorder="1" applyProtection="1"/>
    <xf numFmtId="0" fontId="21" fillId="4" borderId="308" xfId="40" applyFont="1" applyFill="1" applyBorder="1" applyProtection="1"/>
    <xf numFmtId="0" fontId="21" fillId="4" borderId="309" xfId="40" applyFont="1" applyFill="1" applyBorder="1" applyProtection="1"/>
    <xf numFmtId="0" fontId="21" fillId="4" borderId="325" xfId="40" applyFont="1" applyFill="1" applyBorder="1" applyAlignment="1" applyProtection="1">
      <alignment horizontal="left"/>
    </xf>
    <xf numFmtId="0" fontId="30" fillId="4" borderId="326" xfId="40" applyFont="1" applyFill="1" applyBorder="1" applyAlignment="1" applyProtection="1">
      <alignment horizontal="center"/>
    </xf>
    <xf numFmtId="0" fontId="21" fillId="4" borderId="327" xfId="40" applyFont="1" applyFill="1" applyBorder="1" applyProtection="1"/>
    <xf numFmtId="1" fontId="21" fillId="4" borderId="328" xfId="40" applyNumberFormat="1" applyFont="1" applyFill="1" applyBorder="1" applyAlignment="1" applyProtection="1">
      <alignment horizontal="center"/>
    </xf>
    <xf numFmtId="1" fontId="21" fillId="4" borderId="329" xfId="40" applyNumberFormat="1" applyFont="1" applyFill="1" applyBorder="1" applyAlignment="1" applyProtection="1">
      <alignment horizontal="center"/>
    </xf>
    <xf numFmtId="1" fontId="21" fillId="4" borderId="330" xfId="40" applyNumberFormat="1" applyFont="1" applyFill="1" applyBorder="1" applyAlignment="1" applyProtection="1">
      <alignment horizontal="center"/>
    </xf>
    <xf numFmtId="0" fontId="21" fillId="4" borderId="331" xfId="40" applyFont="1" applyFill="1" applyBorder="1" applyAlignment="1" applyProtection="1">
      <alignment horizontal="left"/>
    </xf>
    <xf numFmtId="0" fontId="30" fillId="4" borderId="332" xfId="40" applyFont="1" applyFill="1" applyBorder="1" applyAlignment="1" applyProtection="1">
      <alignment horizontal="center"/>
    </xf>
    <xf numFmtId="0" fontId="21" fillId="4" borderId="333" xfId="40" applyFont="1" applyFill="1" applyBorder="1" applyProtection="1"/>
    <xf numFmtId="1" fontId="21" fillId="4" borderId="334" xfId="40" applyNumberFormat="1" applyFont="1" applyFill="1" applyBorder="1" applyAlignment="1" applyProtection="1">
      <alignment horizontal="center"/>
    </xf>
    <xf numFmtId="1" fontId="21" fillId="4" borderId="335" xfId="40" applyNumberFormat="1" applyFont="1" applyFill="1" applyBorder="1" applyAlignment="1" applyProtection="1">
      <alignment horizontal="center"/>
    </xf>
    <xf numFmtId="1" fontId="21" fillId="4" borderId="336" xfId="40" applyNumberFormat="1" applyFont="1" applyFill="1" applyBorder="1" applyAlignment="1" applyProtection="1">
      <alignment horizontal="center"/>
    </xf>
    <xf numFmtId="1" fontId="21" fillId="4" borderId="337" xfId="40" applyNumberFormat="1" applyFont="1" applyFill="1" applyBorder="1" applyAlignment="1" applyProtection="1">
      <alignment horizontal="center"/>
    </xf>
    <xf numFmtId="1" fontId="21" fillId="4" borderId="338" xfId="40" applyNumberFormat="1" applyFont="1" applyFill="1" applyBorder="1" applyAlignment="1" applyProtection="1">
      <alignment horizontal="center"/>
    </xf>
    <xf numFmtId="1" fontId="23" fillId="4" borderId="339" xfId="40" applyNumberFormat="1" applyFont="1" applyFill="1" applyBorder="1" applyAlignment="1" applyProtection="1">
      <alignment horizontal="center" vertical="center"/>
    </xf>
    <xf numFmtId="0" fontId="26" fillId="25" borderId="346" xfId="46" applyFont="1" applyFill="1" applyBorder="1" applyAlignment="1" applyProtection="1">
      <alignment horizontal="center"/>
    </xf>
    <xf numFmtId="0" fontId="21" fillId="25" borderId="301" xfId="40" applyFont="1" applyFill="1" applyBorder="1" applyAlignment="1" applyProtection="1">
      <alignment horizontal="center"/>
    </xf>
    <xf numFmtId="1" fontId="21" fillId="4" borderId="325" xfId="40" applyNumberFormat="1" applyFont="1" applyFill="1" applyBorder="1" applyAlignment="1" applyProtection="1">
      <alignment horizontal="center"/>
    </xf>
    <xf numFmtId="1" fontId="21" fillId="4" borderId="326" xfId="40" applyNumberFormat="1" applyFont="1" applyFill="1" applyBorder="1" applyAlignment="1" applyProtection="1">
      <alignment horizontal="center"/>
    </xf>
    <xf numFmtId="1" fontId="21" fillId="4" borderId="347" xfId="40" applyNumberFormat="1" applyFont="1" applyFill="1" applyBorder="1" applyAlignment="1" applyProtection="1">
      <alignment horizontal="center" vertical="center" shrinkToFit="1"/>
    </xf>
    <xf numFmtId="0" fontId="21" fillId="0" borderId="298" xfId="39" applyNumberFormat="1" applyFont="1" applyFill="1" applyBorder="1" applyAlignment="1" applyProtection="1">
      <alignment horizontal="center"/>
      <protection locked="0"/>
    </xf>
    <xf numFmtId="1" fontId="21" fillId="4" borderId="348" xfId="40" applyNumberFormat="1" applyFont="1" applyFill="1" applyBorder="1" applyAlignment="1" applyProtection="1">
      <alignment horizontal="center" vertical="center" shrinkToFit="1"/>
    </xf>
    <xf numFmtId="0" fontId="26" fillId="4" borderId="328" xfId="40" applyFont="1" applyFill="1" applyBorder="1" applyAlignment="1" applyProtection="1">
      <alignment horizontal="center"/>
    </xf>
    <xf numFmtId="0" fontId="21" fillId="0" borderId="349" xfId="46" applyFont="1" applyFill="1" applyBorder="1" applyAlignment="1" applyProtection="1">
      <alignment horizontal="center" vertical="center"/>
      <protection locked="0"/>
    </xf>
    <xf numFmtId="0" fontId="21" fillId="31" borderId="349" xfId="46" applyFont="1" applyFill="1" applyBorder="1" applyAlignment="1" applyProtection="1">
      <alignment horizontal="center" vertical="center"/>
      <protection locked="0"/>
    </xf>
    <xf numFmtId="0" fontId="21" fillId="31" borderId="295" xfId="40" applyFont="1" applyFill="1" applyBorder="1" applyAlignment="1" applyProtection="1">
      <alignment horizontal="left" vertical="center"/>
      <protection locked="0"/>
    </xf>
    <xf numFmtId="1" fontId="21" fillId="0" borderId="296" xfId="40" applyNumberFormat="1" applyFont="1" applyFill="1" applyBorder="1" applyAlignment="1" applyProtection="1">
      <alignment horizontal="center"/>
      <protection locked="0"/>
    </xf>
    <xf numFmtId="1" fontId="21" fillId="0" borderId="297" xfId="40" applyNumberFormat="1" applyFont="1" applyFill="1" applyBorder="1" applyAlignment="1" applyProtection="1">
      <alignment horizontal="center"/>
      <protection locked="0"/>
    </xf>
    <xf numFmtId="0" fontId="30" fillId="25" borderId="322" xfId="46" applyFont="1" applyFill="1" applyBorder="1" applyProtection="1"/>
    <xf numFmtId="0" fontId="24" fillId="25" borderId="350" xfId="46" applyFont="1" applyFill="1" applyBorder="1" applyAlignment="1" applyProtection="1">
      <alignment horizontal="center"/>
    </xf>
    <xf numFmtId="0" fontId="21" fillId="4" borderId="313" xfId="0" applyFont="1" applyFill="1" applyBorder="1" applyAlignment="1" applyProtection="1">
      <alignment horizontal="center" vertical="center" wrapText="1"/>
    </xf>
    <xf numFmtId="0" fontId="21" fillId="4" borderId="320" xfId="40" applyFont="1" applyFill="1" applyBorder="1" applyProtection="1"/>
    <xf numFmtId="1" fontId="21" fillId="0" borderId="351" xfId="40" applyNumberFormat="1" applyFont="1" applyFill="1" applyBorder="1" applyAlignment="1" applyProtection="1">
      <alignment horizontal="center"/>
      <protection locked="0"/>
    </xf>
    <xf numFmtId="1" fontId="21" fillId="0" borderId="326" xfId="40" applyNumberFormat="1" applyFont="1" applyFill="1" applyBorder="1" applyAlignment="1" applyProtection="1">
      <alignment horizontal="center"/>
      <protection locked="0"/>
    </xf>
    <xf numFmtId="0" fontId="21" fillId="0" borderId="326" xfId="40" applyFont="1" applyFill="1" applyBorder="1" applyAlignment="1" applyProtection="1">
      <alignment horizontal="center"/>
      <protection locked="0"/>
    </xf>
    <xf numFmtId="0" fontId="21" fillId="0" borderId="352" xfId="40" applyFont="1" applyFill="1" applyBorder="1" applyAlignment="1" applyProtection="1">
      <alignment horizontal="center"/>
      <protection locked="0"/>
    </xf>
    <xf numFmtId="0" fontId="21" fillId="0" borderId="329" xfId="40" applyFont="1" applyFill="1" applyBorder="1" applyAlignment="1" applyProtection="1">
      <alignment horizontal="center"/>
      <protection locked="0"/>
    </xf>
    <xf numFmtId="1" fontId="21" fillId="0" borderId="329" xfId="40" applyNumberFormat="1" applyFont="1" applyFill="1" applyBorder="1" applyAlignment="1" applyProtection="1">
      <alignment horizontal="center"/>
      <protection locked="0"/>
    </xf>
    <xf numFmtId="0" fontId="21" fillId="0" borderId="285" xfId="40" applyFont="1" applyFill="1" applyBorder="1" applyAlignment="1" applyProtection="1">
      <alignment horizontal="center"/>
      <protection locked="0"/>
    </xf>
    <xf numFmtId="0" fontId="21" fillId="0" borderId="300" xfId="40" applyFont="1" applyFill="1" applyBorder="1" applyAlignment="1" applyProtection="1">
      <alignment horizontal="center"/>
      <protection locked="0"/>
    </xf>
    <xf numFmtId="0" fontId="35" fillId="25" borderId="341" xfId="46" applyFill="1" applyBorder="1" applyProtection="1"/>
    <xf numFmtId="0" fontId="35" fillId="25" borderId="342" xfId="46" applyFill="1" applyBorder="1" applyProtection="1"/>
    <xf numFmtId="0" fontId="21" fillId="4" borderId="326" xfId="40" applyFont="1" applyFill="1" applyBorder="1" applyAlignment="1" applyProtection="1">
      <alignment horizontal="center"/>
    </xf>
    <xf numFmtId="0" fontId="21" fillId="4" borderId="330" xfId="40" applyFont="1" applyFill="1" applyBorder="1" applyProtection="1"/>
    <xf numFmtId="1" fontId="21" fillId="0" borderId="353" xfId="40" applyNumberFormat="1" applyFont="1" applyFill="1" applyBorder="1" applyAlignment="1" applyProtection="1">
      <alignment horizontal="center"/>
      <protection locked="0"/>
    </xf>
    <xf numFmtId="0" fontId="21" fillId="0" borderId="290" xfId="40" applyFont="1" applyFill="1" applyBorder="1" applyAlignment="1" applyProtection="1">
      <alignment horizontal="center"/>
      <protection locked="0"/>
    </xf>
    <xf numFmtId="0" fontId="35" fillId="0" borderId="285" xfId="46" applyBorder="1"/>
    <xf numFmtId="0" fontId="21" fillId="0" borderId="298" xfId="40" applyFont="1" applyFill="1" applyBorder="1" applyAlignment="1" applyProtection="1">
      <alignment horizontal="center"/>
      <protection locked="0"/>
    </xf>
    <xf numFmtId="1" fontId="21" fillId="0" borderId="322" xfId="40" applyNumberFormat="1" applyFont="1" applyFill="1" applyBorder="1" applyAlignment="1" applyProtection="1">
      <alignment horizontal="center"/>
      <protection locked="0"/>
    </xf>
    <xf numFmtId="0" fontId="21" fillId="0" borderId="322" xfId="40" applyFont="1" applyFill="1" applyBorder="1" applyAlignment="1" applyProtection="1">
      <alignment horizontal="center"/>
      <protection locked="0"/>
    </xf>
    <xf numFmtId="0" fontId="21" fillId="0" borderId="354" xfId="40" applyFont="1" applyFill="1" applyBorder="1" applyAlignment="1" applyProtection="1">
      <alignment horizontal="center"/>
      <protection locked="0"/>
    </xf>
    <xf numFmtId="0" fontId="38" fillId="25" borderId="355" xfId="49" applyFill="1" applyBorder="1" applyAlignment="1" applyProtection="1">
      <alignment horizontal="left" vertical="center" wrapText="1"/>
    </xf>
    <xf numFmtId="0" fontId="38" fillId="25" borderId="341" xfId="49" applyFill="1" applyBorder="1" applyAlignment="1" applyProtection="1">
      <alignment horizontal="left" vertical="center" wrapText="1"/>
    </xf>
    <xf numFmtId="0" fontId="35" fillId="25" borderId="349" xfId="46" applyFill="1" applyBorder="1" applyProtection="1"/>
    <xf numFmtId="0" fontId="35" fillId="25" borderId="355" xfId="46" applyFill="1" applyBorder="1" applyProtection="1"/>
    <xf numFmtId="0" fontId="35" fillId="25" borderId="356" xfId="46" applyFill="1" applyBorder="1" applyProtection="1"/>
    <xf numFmtId="1" fontId="23" fillId="25" borderId="355" xfId="46" applyNumberFormat="1" applyFont="1" applyFill="1" applyBorder="1" applyAlignment="1" applyProtection="1">
      <alignment horizontal="center" vertical="center"/>
    </xf>
    <xf numFmtId="0" fontId="30" fillId="25" borderId="303" xfId="46" applyFont="1" applyFill="1" applyBorder="1" applyAlignment="1" applyProtection="1">
      <alignment horizontal="center"/>
    </xf>
    <xf numFmtId="0" fontId="21" fillId="25" borderId="303" xfId="46" applyFont="1" applyFill="1" applyBorder="1" applyProtection="1"/>
    <xf numFmtId="1" fontId="23" fillId="4" borderId="348" xfId="40" applyNumberFormat="1" applyFont="1" applyFill="1" applyBorder="1" applyAlignment="1" applyProtection="1">
      <alignment horizontal="center"/>
    </xf>
    <xf numFmtId="0" fontId="30" fillId="25" borderId="303" xfId="46" applyFont="1" applyFill="1" applyBorder="1" applyProtection="1"/>
    <xf numFmtId="0" fontId="21" fillId="4" borderId="285" xfId="40" applyFont="1" applyFill="1" applyBorder="1" applyProtection="1"/>
    <xf numFmtId="0" fontId="21" fillId="4" borderId="359" xfId="40" applyFont="1" applyFill="1" applyBorder="1" applyAlignment="1" applyProtection="1">
      <alignment horizontal="left"/>
    </xf>
    <xf numFmtId="0" fontId="30" fillId="4" borderId="360" xfId="40" applyFont="1" applyFill="1" applyBorder="1" applyAlignment="1" applyProtection="1">
      <alignment horizontal="center"/>
    </xf>
    <xf numFmtId="0" fontId="21" fillId="4" borderId="360" xfId="40" applyFont="1" applyFill="1" applyBorder="1" applyProtection="1"/>
    <xf numFmtId="1" fontId="21" fillId="4" borderId="361" xfId="40" applyNumberFormat="1" applyFont="1" applyFill="1" applyBorder="1" applyAlignment="1" applyProtection="1">
      <alignment horizontal="center"/>
    </xf>
    <xf numFmtId="1" fontId="21" fillId="4" borderId="362" xfId="40" applyNumberFormat="1" applyFont="1" applyFill="1" applyBorder="1" applyAlignment="1" applyProtection="1">
      <alignment horizontal="center"/>
    </xf>
    <xf numFmtId="1" fontId="21" fillId="4" borderId="363" xfId="40" applyNumberFormat="1" applyFont="1" applyFill="1" applyBorder="1" applyAlignment="1" applyProtection="1">
      <alignment horizontal="center"/>
    </xf>
    <xf numFmtId="1" fontId="21" fillId="4" borderId="364" xfId="40" applyNumberFormat="1" applyFont="1" applyFill="1" applyBorder="1" applyAlignment="1" applyProtection="1">
      <alignment horizontal="center"/>
    </xf>
    <xf numFmtId="1" fontId="21" fillId="4" borderId="365" xfId="40" applyNumberFormat="1" applyFont="1" applyFill="1" applyBorder="1" applyAlignment="1" applyProtection="1">
      <alignment horizontal="center"/>
    </xf>
    <xf numFmtId="1" fontId="23" fillId="4" borderId="366" xfId="40" applyNumberFormat="1" applyFont="1" applyFill="1" applyBorder="1" applyAlignment="1" applyProtection="1">
      <alignment horizontal="center"/>
    </xf>
    <xf numFmtId="1" fontId="21" fillId="0" borderId="217" xfId="40" applyNumberFormat="1" applyFont="1" applyFill="1" applyBorder="1" applyAlignment="1" applyProtection="1">
      <alignment horizontal="center"/>
      <protection locked="0"/>
    </xf>
    <xf numFmtId="0" fontId="30" fillId="30" borderId="367" xfId="40" applyFont="1" applyFill="1" applyBorder="1" applyAlignment="1" applyProtection="1">
      <alignment horizontal="center" vertical="center"/>
      <protection locked="0"/>
    </xf>
    <xf numFmtId="0" fontId="21" fillId="31" borderId="286" xfId="39" applyNumberFormat="1" applyFont="1" applyFill="1" applyBorder="1" applyAlignment="1" applyProtection="1">
      <alignment horizontal="center"/>
      <protection locked="0"/>
    </xf>
    <xf numFmtId="0" fontId="21" fillId="31" borderId="296" xfId="39" applyNumberFormat="1" applyFont="1" applyFill="1" applyBorder="1" applyAlignment="1" applyProtection="1">
      <alignment horizontal="center"/>
      <protection locked="0"/>
    </xf>
    <xf numFmtId="0" fontId="21" fillId="31" borderId="287" xfId="39" applyNumberFormat="1" applyFont="1" applyFill="1" applyBorder="1" applyAlignment="1" applyProtection="1">
      <alignment horizontal="center"/>
      <protection locked="0"/>
    </xf>
    <xf numFmtId="0" fontId="21" fillId="31" borderId="302" xfId="46" applyFont="1" applyFill="1" applyBorder="1" applyAlignment="1" applyProtection="1">
      <alignment horizontal="center" vertical="center"/>
      <protection locked="0"/>
    </xf>
    <xf numFmtId="0" fontId="21" fillId="31" borderId="297" xfId="39" applyNumberFormat="1" applyFont="1" applyFill="1" applyBorder="1" applyAlignment="1" applyProtection="1">
      <alignment horizontal="center"/>
      <protection locked="0"/>
    </xf>
    <xf numFmtId="1" fontId="46" fillId="0" borderId="287" xfId="40" applyNumberFormat="1" applyFont="1" applyFill="1" applyBorder="1" applyAlignment="1" applyProtection="1">
      <alignment horizontal="center" vertical="center"/>
      <protection locked="0"/>
    </xf>
    <xf numFmtId="1" fontId="46" fillId="4" borderId="285" xfId="40" applyNumberFormat="1" applyFont="1" applyFill="1" applyBorder="1" applyAlignment="1" applyProtection="1">
      <alignment horizontal="center" vertical="center"/>
    </xf>
    <xf numFmtId="1" fontId="46" fillId="0" borderId="285" xfId="40" applyNumberFormat="1" applyFont="1" applyFill="1" applyBorder="1" applyAlignment="1" applyProtection="1">
      <alignment horizontal="center" vertical="center"/>
      <protection locked="0"/>
    </xf>
    <xf numFmtId="1" fontId="46" fillId="0" borderId="298" xfId="40" applyNumberFormat="1" applyFont="1" applyFill="1" applyBorder="1" applyAlignment="1" applyProtection="1">
      <alignment horizontal="center" vertical="center"/>
      <protection locked="0"/>
    </xf>
    <xf numFmtId="0" fontId="46" fillId="0" borderId="286" xfId="39" applyNumberFormat="1" applyFont="1" applyBorder="1" applyAlignment="1" applyProtection="1">
      <alignment horizontal="center"/>
      <protection locked="0"/>
    </xf>
    <xf numFmtId="1" fontId="46" fillId="4" borderId="285" xfId="40" applyNumberFormat="1" applyFont="1" applyFill="1" applyBorder="1" applyAlignment="1" applyProtection="1">
      <alignment horizontal="center"/>
    </xf>
    <xf numFmtId="0" fontId="46" fillId="0" borderId="298" xfId="39" applyNumberFormat="1" applyFont="1" applyBorder="1" applyAlignment="1" applyProtection="1">
      <alignment horizontal="center"/>
      <protection locked="0"/>
    </xf>
    <xf numFmtId="1" fontId="51" fillId="4" borderId="309" xfId="40" applyNumberFormat="1" applyFont="1" applyFill="1" applyBorder="1" applyAlignment="1" applyProtection="1">
      <alignment horizontal="left" vertical="center" shrinkToFit="1"/>
    </xf>
    <xf numFmtId="1" fontId="51" fillId="4" borderId="296" xfId="40" applyNumberFormat="1" applyFont="1" applyFill="1" applyBorder="1" applyAlignment="1" applyProtection="1">
      <alignment horizontal="left" vertical="center" shrinkToFit="1"/>
    </xf>
    <xf numFmtId="1" fontId="51" fillId="4" borderId="286" xfId="40" applyNumberFormat="1" applyFont="1" applyFill="1" applyBorder="1" applyAlignment="1" applyProtection="1">
      <alignment horizontal="left" vertical="center" shrinkToFit="1"/>
    </xf>
    <xf numFmtId="164" fontId="51" fillId="4" borderId="308" xfId="26" applyFont="1" applyFill="1" applyBorder="1" applyAlignment="1" applyProtection="1">
      <alignment horizontal="center" vertical="center"/>
    </xf>
    <xf numFmtId="164" fontId="51" fillId="4" borderId="284" xfId="26" applyFont="1" applyFill="1" applyBorder="1" applyAlignment="1" applyProtection="1">
      <alignment horizontal="center" vertical="center"/>
    </xf>
    <xf numFmtId="0" fontId="34" fillId="0" borderId="189" xfId="40" applyFont="1" applyBorder="1"/>
    <xf numFmtId="0" fontId="34" fillId="0" borderId="94" xfId="40" applyFont="1" applyBorder="1"/>
    <xf numFmtId="0" fontId="34" fillId="0" borderId="0" xfId="40" applyFont="1" applyBorder="1"/>
    <xf numFmtId="0" fontId="34" fillId="31" borderId="94" xfId="40" applyFont="1" applyFill="1" applyBorder="1"/>
    <xf numFmtId="0" fontId="34" fillId="0" borderId="161" xfId="40" applyFont="1" applyBorder="1"/>
    <xf numFmtId="0" fontId="34" fillId="0" borderId="41" xfId="40" applyFont="1" applyBorder="1"/>
    <xf numFmtId="0" fontId="21" fillId="0" borderId="368" xfId="39" applyNumberFormat="1" applyFont="1" applyFill="1" applyBorder="1" applyAlignment="1" applyProtection="1">
      <alignment horizontal="center"/>
      <protection locked="0"/>
    </xf>
    <xf numFmtId="1" fontId="21" fillId="4" borderId="369" xfId="40" applyNumberFormat="1" applyFont="1" applyFill="1" applyBorder="1" applyAlignment="1" applyProtection="1">
      <alignment horizontal="center"/>
    </xf>
    <xf numFmtId="0" fontId="21" fillId="0" borderId="370" xfId="39" applyNumberFormat="1" applyFont="1" applyFill="1" applyBorder="1" applyAlignment="1" applyProtection="1">
      <alignment horizontal="center"/>
      <protection locked="0"/>
    </xf>
    <xf numFmtId="0" fontId="21" fillId="0" borderId="371" xfId="39" applyNumberFormat="1" applyFont="1" applyBorder="1" applyAlignment="1" applyProtection="1">
      <alignment horizontal="center"/>
      <protection locked="0"/>
    </xf>
    <xf numFmtId="0" fontId="21" fillId="0" borderId="368" xfId="39" applyNumberFormat="1" applyFont="1" applyBorder="1" applyAlignment="1" applyProtection="1">
      <alignment horizontal="center"/>
      <protection locked="0"/>
    </xf>
    <xf numFmtId="0" fontId="21" fillId="0" borderId="372" xfId="39" applyNumberFormat="1" applyFont="1" applyBorder="1" applyAlignment="1" applyProtection="1">
      <alignment horizontal="center"/>
      <protection locked="0"/>
    </xf>
    <xf numFmtId="0" fontId="21" fillId="0" borderId="370" xfId="39" applyNumberFormat="1" applyFont="1" applyBorder="1" applyAlignment="1" applyProtection="1">
      <alignment horizontal="center"/>
      <protection locked="0"/>
    </xf>
    <xf numFmtId="0" fontId="21" fillId="30" borderId="301" xfId="40" applyFont="1" applyFill="1" applyBorder="1" applyAlignment="1" applyProtection="1">
      <alignment horizontal="center"/>
    </xf>
    <xf numFmtId="0" fontId="21" fillId="30" borderId="303" xfId="40" applyFont="1" applyFill="1" applyBorder="1" applyAlignment="1" applyProtection="1">
      <alignment horizontal="center"/>
    </xf>
    <xf numFmtId="0" fontId="50" fillId="0" borderId="0" xfId="0" applyFont="1"/>
    <xf numFmtId="0" fontId="16" fillId="0" borderId="0" xfId="46" applyFont="1"/>
    <xf numFmtId="1" fontId="21" fillId="33" borderId="285" xfId="40" applyNumberFormat="1" applyFont="1" applyFill="1" applyBorder="1" applyAlignment="1" applyProtection="1">
      <alignment horizontal="center"/>
    </xf>
    <xf numFmtId="1" fontId="21" fillId="4" borderId="368" xfId="40" applyNumberFormat="1" applyFont="1" applyFill="1" applyBorder="1" applyAlignment="1" applyProtection="1">
      <alignment horizontal="center"/>
    </xf>
    <xf numFmtId="0" fontId="21" fillId="0" borderId="369" xfId="39" applyNumberFormat="1" applyFont="1" applyBorder="1" applyAlignment="1" applyProtection="1">
      <alignment horizontal="center"/>
      <protection locked="0"/>
    </xf>
    <xf numFmtId="0" fontId="21" fillId="4" borderId="369" xfId="40" applyFont="1" applyFill="1" applyBorder="1" applyAlignment="1" applyProtection="1">
      <alignment horizontal="center"/>
    </xf>
    <xf numFmtId="0" fontId="16" fillId="0" borderId="301" xfId="40" applyBorder="1" applyAlignment="1">
      <alignment wrapText="1"/>
    </xf>
    <xf numFmtId="0" fontId="27" fillId="33" borderId="11" xfId="40" applyFont="1" applyFill="1" applyBorder="1" applyProtection="1"/>
    <xf numFmtId="0" fontId="21" fillId="0" borderId="295" xfId="40" applyFont="1" applyFill="1" applyBorder="1" applyAlignment="1" applyProtection="1">
      <alignment horizontal="left" vertical="center"/>
      <protection locked="0"/>
    </xf>
    <xf numFmtId="0" fontId="35" fillId="0" borderId="189" xfId="40" applyFont="1" applyBorder="1"/>
    <xf numFmtId="0" fontId="35" fillId="0" borderId="41" xfId="40" applyFont="1" applyBorder="1"/>
    <xf numFmtId="0" fontId="35" fillId="0" borderId="0" xfId="40" applyFont="1"/>
    <xf numFmtId="0" fontId="35" fillId="0" borderId="207" xfId="40" applyFont="1" applyBorder="1"/>
    <xf numFmtId="0" fontId="21" fillId="0" borderId="208" xfId="40" applyFont="1" applyFill="1" applyBorder="1" applyAlignment="1" applyProtection="1">
      <alignment horizontal="left" vertical="center"/>
      <protection locked="0"/>
    </xf>
    <xf numFmtId="1" fontId="46" fillId="0" borderId="298" xfId="40" applyNumberFormat="1" applyFont="1" applyFill="1" applyBorder="1" applyAlignment="1" applyProtection="1">
      <alignment horizontal="center"/>
      <protection locked="0"/>
    </xf>
    <xf numFmtId="0" fontId="21" fillId="0" borderId="294" xfId="46" applyFont="1" applyFill="1" applyBorder="1" applyAlignment="1" applyProtection="1">
      <alignment horizontal="center" vertical="center"/>
      <protection locked="0"/>
    </xf>
    <xf numFmtId="0" fontId="16" fillId="0" borderId="301" xfId="40" applyBorder="1"/>
    <xf numFmtId="1" fontId="21" fillId="33" borderId="369" xfId="40" applyNumberFormat="1" applyFont="1" applyFill="1" applyBorder="1" applyAlignment="1" applyProtection="1">
      <alignment horizontal="center"/>
    </xf>
    <xf numFmtId="0" fontId="21" fillId="31" borderId="368" xfId="39" applyNumberFormat="1" applyFont="1" applyFill="1" applyBorder="1" applyAlignment="1" applyProtection="1">
      <alignment horizontal="center"/>
      <protection locked="0"/>
    </xf>
    <xf numFmtId="0" fontId="21" fillId="31" borderId="370" xfId="39" applyNumberFormat="1" applyFont="1" applyFill="1" applyBorder="1" applyAlignment="1" applyProtection="1">
      <alignment horizontal="center"/>
      <protection locked="0"/>
    </xf>
    <xf numFmtId="0" fontId="21" fillId="31" borderId="371" xfId="39" applyNumberFormat="1" applyFont="1" applyFill="1" applyBorder="1" applyAlignment="1" applyProtection="1">
      <alignment horizontal="center"/>
      <protection locked="0"/>
    </xf>
    <xf numFmtId="0" fontId="46" fillId="0" borderId="349" xfId="46" applyFont="1" applyFill="1" applyBorder="1" applyAlignment="1" applyProtection="1">
      <alignment horizontal="center" vertical="center"/>
      <protection locked="0"/>
    </xf>
    <xf numFmtId="0" fontId="46" fillId="0" borderId="285" xfId="39" applyNumberFormat="1" applyFont="1" applyFill="1" applyBorder="1" applyAlignment="1" applyProtection="1">
      <alignment horizontal="center"/>
      <protection locked="0"/>
    </xf>
    <xf numFmtId="0" fontId="34" fillId="34" borderId="94" xfId="40" applyFont="1" applyFill="1" applyBorder="1"/>
    <xf numFmtId="0" fontId="46" fillId="0" borderId="322" xfId="0" applyFont="1" applyBorder="1" applyAlignment="1">
      <alignment horizontal="left" vertical="center" wrapText="1"/>
    </xf>
    <xf numFmtId="0" fontId="21" fillId="0" borderId="312" xfId="39" applyNumberFormat="1" applyFont="1" applyFill="1" applyBorder="1" applyAlignment="1" applyProtection="1">
      <alignment horizontal="center"/>
      <protection locked="0"/>
    </xf>
    <xf numFmtId="0" fontId="21" fillId="0" borderId="314" xfId="39" applyNumberFormat="1" applyFont="1" applyFill="1" applyBorder="1" applyAlignment="1" applyProtection="1">
      <alignment horizontal="center"/>
      <protection locked="0"/>
    </xf>
    <xf numFmtId="0" fontId="21" fillId="0" borderId="314" xfId="39" applyNumberFormat="1" applyFont="1" applyBorder="1" applyAlignment="1" applyProtection="1">
      <alignment horizontal="center"/>
      <protection locked="0"/>
    </xf>
    <xf numFmtId="0" fontId="21" fillId="0" borderId="316" xfId="39" applyNumberFormat="1" applyFont="1" applyBorder="1" applyAlignment="1" applyProtection="1">
      <alignment horizontal="center"/>
      <protection locked="0"/>
    </xf>
    <xf numFmtId="0" fontId="21" fillId="0" borderId="317" xfId="39" applyNumberFormat="1" applyFont="1" applyBorder="1" applyAlignment="1" applyProtection="1">
      <alignment horizontal="center"/>
      <protection locked="0"/>
    </xf>
    <xf numFmtId="0" fontId="21" fillId="0" borderId="318" xfId="39" applyNumberFormat="1" applyFont="1" applyBorder="1" applyAlignment="1" applyProtection="1">
      <alignment horizontal="center"/>
      <protection locked="0"/>
    </xf>
    <xf numFmtId="1" fontId="23" fillId="4" borderId="319" xfId="40" applyNumberFormat="1" applyFont="1" applyFill="1" applyBorder="1" applyAlignment="1" applyProtection="1">
      <alignment horizontal="left" vertical="center" shrinkToFit="1"/>
    </xf>
    <xf numFmtId="1" fontId="23" fillId="4" borderId="317" xfId="40" applyNumberFormat="1" applyFont="1" applyFill="1" applyBorder="1" applyAlignment="1" applyProtection="1">
      <alignment horizontal="left" vertical="center" shrinkToFit="1"/>
    </xf>
    <xf numFmtId="1" fontId="23" fillId="4" borderId="314" xfId="40" applyNumberFormat="1" applyFont="1" applyFill="1" applyBorder="1" applyAlignment="1" applyProtection="1">
      <alignment horizontal="left" vertical="center" shrinkToFit="1"/>
    </xf>
    <xf numFmtId="164" fontId="23" fillId="4" borderId="320" xfId="26" applyFont="1" applyFill="1" applyBorder="1" applyAlignment="1" applyProtection="1">
      <alignment horizontal="center" vertical="center"/>
    </xf>
    <xf numFmtId="164" fontId="23" fillId="4" borderId="321" xfId="26" applyFont="1" applyFill="1" applyBorder="1" applyAlignment="1" applyProtection="1">
      <alignment horizontal="center" vertical="center"/>
    </xf>
    <xf numFmtId="0" fontId="21" fillId="0" borderId="315" xfId="39" applyNumberFormat="1" applyFont="1" applyFill="1" applyBorder="1" applyAlignment="1" applyProtection="1">
      <alignment horizontal="center"/>
      <protection locked="0"/>
    </xf>
    <xf numFmtId="0" fontId="21" fillId="0" borderId="373" xfId="40" applyFont="1" applyFill="1" applyBorder="1" applyAlignment="1" applyProtection="1">
      <protection locked="0"/>
    </xf>
    <xf numFmtId="0" fontId="46" fillId="31" borderId="294" xfId="40" applyFont="1" applyFill="1" applyBorder="1" applyAlignment="1" applyProtection="1">
      <alignment horizontal="center" vertical="center"/>
      <protection locked="0"/>
    </xf>
    <xf numFmtId="0" fontId="21" fillId="0" borderId="302" xfId="40" applyFont="1" applyFill="1" applyBorder="1" applyAlignment="1" applyProtection="1">
      <alignment horizontal="center" vertical="center"/>
      <protection locked="0"/>
    </xf>
    <xf numFmtId="0" fontId="16" fillId="34" borderId="40" xfId="40" applyFont="1" applyFill="1" applyBorder="1"/>
    <xf numFmtId="0" fontId="21" fillId="25" borderId="374" xfId="40" applyFont="1" applyFill="1" applyBorder="1" applyAlignment="1" applyProtection="1">
      <alignment horizontal="center"/>
    </xf>
    <xf numFmtId="0" fontId="21" fillId="25" borderId="375" xfId="40" applyFont="1" applyFill="1" applyBorder="1" applyAlignment="1" applyProtection="1">
      <alignment horizontal="center"/>
    </xf>
    <xf numFmtId="0" fontId="21" fillId="31" borderId="373" xfId="40" applyFont="1" applyFill="1" applyBorder="1" applyAlignment="1" applyProtection="1">
      <protection locked="0"/>
    </xf>
    <xf numFmtId="0" fontId="46" fillId="31" borderId="206" xfId="40" applyFont="1" applyFill="1" applyBorder="1" applyAlignment="1" applyProtection="1">
      <alignment horizontal="center" vertical="center"/>
      <protection locked="0"/>
    </xf>
    <xf numFmtId="0" fontId="46" fillId="31" borderId="295" xfId="40" applyFont="1" applyFill="1" applyBorder="1" applyAlignment="1" applyProtection="1">
      <protection locked="0"/>
    </xf>
    <xf numFmtId="0" fontId="46" fillId="31" borderId="286" xfId="39" applyNumberFormat="1" applyFont="1" applyFill="1" applyBorder="1" applyAlignment="1" applyProtection="1">
      <alignment horizontal="center"/>
      <protection locked="0"/>
    </xf>
    <xf numFmtId="0" fontId="46" fillId="0" borderId="206" xfId="40" applyFont="1" applyFill="1" applyBorder="1" applyAlignment="1" applyProtection="1">
      <alignment horizontal="center" vertical="center"/>
      <protection locked="0"/>
    </xf>
    <xf numFmtId="0" fontId="46" fillId="31" borderId="302" xfId="40" applyFont="1" applyFill="1" applyBorder="1" applyAlignment="1" applyProtection="1">
      <alignment horizontal="center" vertical="center"/>
      <protection locked="0"/>
    </xf>
    <xf numFmtId="0" fontId="46" fillId="31" borderId="304" xfId="0" applyFont="1" applyFill="1" applyBorder="1"/>
    <xf numFmtId="0" fontId="46" fillId="0" borderId="373" xfId="40" applyFont="1" applyFill="1" applyBorder="1" applyAlignment="1" applyProtection="1">
      <protection locked="0"/>
    </xf>
    <xf numFmtId="0" fontId="46" fillId="31" borderId="304" xfId="40" applyFont="1" applyFill="1" applyBorder="1" applyAlignment="1" applyProtection="1">
      <protection locked="0"/>
    </xf>
    <xf numFmtId="0" fontId="46" fillId="0" borderId="156" xfId="39" applyNumberFormat="1" applyFont="1" applyFill="1" applyBorder="1" applyAlignment="1" applyProtection="1">
      <alignment horizontal="center"/>
      <protection locked="0"/>
    </xf>
    <xf numFmtId="0" fontId="46" fillId="0" borderId="299" xfId="46" applyFont="1" applyFill="1" applyBorder="1" applyAlignment="1" applyProtection="1">
      <alignment horizontal="center" vertical="center"/>
      <protection locked="0"/>
    </xf>
    <xf numFmtId="0" fontId="46" fillId="0" borderId="294" xfId="0" applyFont="1" applyFill="1" applyBorder="1" applyAlignment="1">
      <alignment horizontal="center" vertical="center"/>
    </xf>
    <xf numFmtId="0" fontId="46" fillId="0" borderId="350" xfId="0" applyFont="1" applyFill="1" applyBorder="1" applyAlignment="1">
      <alignment horizontal="left" vertical="center"/>
    </xf>
    <xf numFmtId="0" fontId="46" fillId="0" borderId="295" xfId="0" applyFont="1" applyFill="1" applyBorder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303" xfId="0" applyFont="1" applyFill="1" applyBorder="1" applyAlignment="1">
      <alignment vertical="center"/>
    </xf>
    <xf numFmtId="0" fontId="46" fillId="0" borderId="206" xfId="46" applyFont="1" applyFill="1" applyBorder="1" applyAlignment="1" applyProtection="1">
      <alignment horizontal="center" vertical="center"/>
      <protection locked="0"/>
    </xf>
    <xf numFmtId="0" fontId="46" fillId="0" borderId="286" xfId="39" applyNumberFormat="1" applyFont="1" applyFill="1" applyBorder="1" applyAlignment="1" applyProtection="1">
      <alignment horizontal="center"/>
      <protection locked="0"/>
    </xf>
    <xf numFmtId="0" fontId="46" fillId="0" borderId="262" xfId="46" applyFont="1" applyFill="1" applyBorder="1" applyAlignment="1" applyProtection="1">
      <alignment horizontal="center" vertical="center"/>
      <protection locked="0"/>
    </xf>
    <xf numFmtId="0" fontId="46" fillId="0" borderId="202" xfId="39" applyNumberFormat="1" applyFont="1" applyFill="1" applyBorder="1" applyAlignment="1" applyProtection="1">
      <alignment horizontal="center"/>
      <protection locked="0"/>
    </xf>
    <xf numFmtId="0" fontId="46" fillId="0" borderId="302" xfId="46" applyFont="1" applyFill="1" applyBorder="1" applyAlignment="1" applyProtection="1">
      <alignment horizontal="center" vertical="center"/>
      <protection locked="0"/>
    </xf>
    <xf numFmtId="0" fontId="46" fillId="0" borderId="304" xfId="40" applyFont="1" applyFill="1" applyBorder="1" applyAlignment="1" applyProtection="1">
      <alignment horizontal="left" vertical="center"/>
      <protection locked="0"/>
    </xf>
    <xf numFmtId="0" fontId="52" fillId="0" borderId="343" xfId="0" applyFont="1" applyBorder="1" applyAlignment="1">
      <alignment vertical="center" wrapText="1"/>
    </xf>
    <xf numFmtId="0" fontId="52" fillId="0" borderId="303" xfId="0" applyFont="1" applyBorder="1" applyAlignment="1">
      <alignment vertical="center" wrapText="1"/>
    </xf>
    <xf numFmtId="0" fontId="52" fillId="0" borderId="303" xfId="0" applyFont="1" applyBorder="1" applyAlignment="1">
      <alignment vertical="center"/>
    </xf>
    <xf numFmtId="0" fontId="52" fillId="0" borderId="295" xfId="0" applyFont="1" applyBorder="1" applyAlignment="1">
      <alignment horizontal="center" vertical="center"/>
    </xf>
    <xf numFmtId="0" fontId="52" fillId="0" borderId="67" xfId="0" applyFont="1" applyBorder="1" applyAlignment="1">
      <alignment vertical="center" wrapText="1"/>
    </xf>
    <xf numFmtId="0" fontId="52" fillId="0" borderId="241" xfId="0" applyFont="1" applyBorder="1" applyAlignment="1">
      <alignment vertical="center" wrapText="1"/>
    </xf>
    <xf numFmtId="0" fontId="52" fillId="0" borderId="241" xfId="0" applyFont="1" applyBorder="1" applyAlignment="1">
      <alignment vertical="center"/>
    </xf>
    <xf numFmtId="0" fontId="52" fillId="0" borderId="242" xfId="0" applyFont="1" applyBorder="1" applyAlignment="1">
      <alignment horizontal="center" vertical="center"/>
    </xf>
    <xf numFmtId="0" fontId="52" fillId="0" borderId="0" xfId="51" applyFont="1"/>
    <xf numFmtId="0" fontId="53" fillId="0" borderId="0" xfId="51" applyFont="1" applyFill="1" applyBorder="1" applyAlignment="1" applyProtection="1">
      <alignment horizontal="center" vertical="center"/>
    </xf>
    <xf numFmtId="0" fontId="53" fillId="0" borderId="303" xfId="51" applyFont="1" applyFill="1" applyBorder="1" applyAlignment="1">
      <alignment horizontal="center" vertical="center"/>
    </xf>
    <xf numFmtId="0" fontId="52" fillId="31" borderId="343" xfId="40" applyFont="1" applyFill="1" applyBorder="1" applyAlignment="1" applyProtection="1">
      <alignment vertical="center"/>
      <protection locked="0"/>
    </xf>
    <xf numFmtId="0" fontId="52" fillId="31" borderId="303" xfId="40" applyFont="1" applyFill="1" applyBorder="1" applyAlignment="1" applyProtection="1">
      <alignment vertical="center"/>
      <protection locked="0"/>
    </xf>
    <xf numFmtId="0" fontId="52" fillId="0" borderId="303" xfId="46" applyFont="1" applyFill="1" applyBorder="1" applyAlignment="1" applyProtection="1">
      <alignment vertical="center"/>
      <protection locked="0"/>
    </xf>
    <xf numFmtId="0" fontId="52" fillId="0" borderId="295" xfId="51" applyFont="1" applyBorder="1" applyAlignment="1">
      <alignment horizontal="center" vertical="center"/>
    </xf>
    <xf numFmtId="0" fontId="52" fillId="0" borderId="0" xfId="51" applyFont="1" applyAlignment="1">
      <alignment vertical="center"/>
    </xf>
    <xf numFmtId="0" fontId="53" fillId="0" borderId="172" xfId="51" applyFont="1" applyFill="1" applyBorder="1" applyAlignment="1">
      <alignment horizontal="center" vertical="center"/>
    </xf>
    <xf numFmtId="0" fontId="52" fillId="31" borderId="185" xfId="40" applyFont="1" applyFill="1" applyBorder="1" applyAlignment="1" applyProtection="1">
      <alignment vertical="center"/>
      <protection locked="0"/>
    </xf>
    <xf numFmtId="0" fontId="52" fillId="31" borderId="172" xfId="40" applyFont="1" applyFill="1" applyBorder="1" applyAlignment="1" applyProtection="1">
      <alignment vertical="center"/>
      <protection locked="0"/>
    </xf>
    <xf numFmtId="0" fontId="52" fillId="0" borderId="172" xfId="46" applyFont="1" applyFill="1" applyBorder="1" applyAlignment="1" applyProtection="1">
      <alignment vertical="center"/>
      <protection locked="0"/>
    </xf>
    <xf numFmtId="0" fontId="52" fillId="0" borderId="171" xfId="51" applyFont="1" applyBorder="1" applyAlignment="1">
      <alignment horizontal="center" vertical="center"/>
    </xf>
    <xf numFmtId="0" fontId="52" fillId="0" borderId="172" xfId="40" applyFont="1" applyFill="1" applyBorder="1" applyAlignment="1" applyProtection="1">
      <alignment vertical="center"/>
      <protection locked="0"/>
    </xf>
    <xf numFmtId="0" fontId="52" fillId="0" borderId="185" xfId="46" applyFont="1" applyFill="1" applyBorder="1" applyAlignment="1" applyProtection="1">
      <alignment vertical="center"/>
      <protection locked="0"/>
    </xf>
    <xf numFmtId="0" fontId="52" fillId="31" borderId="172" xfId="40" applyFont="1" applyFill="1" applyBorder="1" applyAlignment="1" applyProtection="1">
      <alignment horizontal="left" vertical="center"/>
      <protection locked="0"/>
    </xf>
    <xf numFmtId="0" fontId="52" fillId="0" borderId="67" xfId="46" applyFont="1" applyFill="1" applyBorder="1" applyAlignment="1" applyProtection="1">
      <alignment vertical="center"/>
      <protection locked="0"/>
    </xf>
    <xf numFmtId="0" fontId="52" fillId="0" borderId="68" xfId="40" applyFont="1" applyFill="1" applyBorder="1" applyAlignment="1" applyProtection="1">
      <alignment vertical="center"/>
      <protection locked="0"/>
    </xf>
    <xf numFmtId="0" fontId="52" fillId="0" borderId="68" xfId="46" applyFont="1" applyFill="1" applyBorder="1" applyAlignment="1" applyProtection="1">
      <alignment vertical="center"/>
      <protection locked="0"/>
    </xf>
    <xf numFmtId="0" fontId="52" fillId="0" borderId="145" xfId="51" applyFont="1" applyBorder="1" applyAlignment="1">
      <alignment horizontal="center" vertical="center"/>
    </xf>
    <xf numFmtId="0" fontId="52" fillId="0" borderId="147" xfId="51" applyFont="1" applyFill="1" applyBorder="1" applyAlignment="1" applyProtection="1">
      <alignment horizontal="center" vertical="center" wrapText="1"/>
      <protection locked="0"/>
    </xf>
    <xf numFmtId="0" fontId="52" fillId="0" borderId="95" xfId="51" applyFont="1" applyFill="1" applyBorder="1" applyAlignment="1" applyProtection="1">
      <alignment horizontal="left" vertical="center" wrapText="1"/>
      <protection locked="0"/>
    </xf>
    <xf numFmtId="0" fontId="52" fillId="0" borderId="148" xfId="51" applyFont="1" applyFill="1" applyBorder="1" applyAlignment="1" applyProtection="1">
      <alignment horizontal="center" vertical="center" wrapText="1"/>
      <protection locked="0"/>
    </xf>
    <xf numFmtId="0" fontId="52" fillId="0" borderId="149" xfId="51" applyFont="1" applyFill="1" applyBorder="1" applyAlignment="1" applyProtection="1">
      <alignment horizontal="left" vertical="center" wrapText="1"/>
      <protection locked="0"/>
    </xf>
    <xf numFmtId="0" fontId="52" fillId="0" borderId="146" xfId="51" applyFont="1" applyBorder="1" applyAlignment="1">
      <alignment horizontal="center" vertical="center"/>
    </xf>
    <xf numFmtId="0" fontId="52" fillId="0" borderId="121" xfId="51" applyFont="1" applyFill="1" applyBorder="1" applyAlignment="1" applyProtection="1">
      <alignment horizontal="center" vertical="center" wrapText="1"/>
      <protection locked="0"/>
    </xf>
    <xf numFmtId="0" fontId="52" fillId="0" borderId="143" xfId="51" applyFont="1" applyFill="1" applyBorder="1" applyAlignment="1" applyProtection="1">
      <alignment horizontal="left" vertical="center" wrapText="1"/>
      <protection locked="0"/>
    </xf>
    <xf numFmtId="0" fontId="52" fillId="0" borderId="142" xfId="51" applyFont="1" applyFill="1" applyBorder="1" applyAlignment="1" applyProtection="1">
      <alignment horizontal="center" vertical="center" wrapText="1"/>
      <protection locked="0"/>
    </xf>
    <xf numFmtId="0" fontId="52" fillId="0" borderId="119" xfId="51" applyFont="1" applyFill="1" applyBorder="1" applyAlignment="1" applyProtection="1">
      <alignment horizontal="left" vertical="center" wrapText="1"/>
      <protection locked="0"/>
    </xf>
    <xf numFmtId="0" fontId="52" fillId="0" borderId="114" xfId="51" applyFont="1" applyBorder="1" applyAlignment="1">
      <alignment horizontal="center" vertical="center"/>
    </xf>
    <xf numFmtId="0" fontId="52" fillId="0" borderId="121" xfId="51" applyFont="1" applyFill="1" applyBorder="1" applyAlignment="1" applyProtection="1">
      <alignment horizontal="center" wrapText="1"/>
      <protection locked="0"/>
    </xf>
    <xf numFmtId="0" fontId="52" fillId="0" borderId="120" xfId="51" applyFont="1" applyFill="1" applyBorder="1" applyAlignment="1" applyProtection="1">
      <alignment horizontal="left" wrapText="1"/>
      <protection locked="0"/>
    </xf>
    <xf numFmtId="0" fontId="52" fillId="0" borderId="120" xfId="51" applyFont="1" applyFill="1" applyBorder="1" applyAlignment="1" applyProtection="1">
      <alignment horizontal="center" wrapText="1"/>
      <protection locked="0"/>
    </xf>
    <xf numFmtId="0" fontId="52" fillId="0" borderId="119" xfId="51" applyFont="1" applyFill="1" applyBorder="1" applyAlignment="1" applyProtection="1">
      <alignment horizontal="left" wrapText="1"/>
      <protection locked="0"/>
    </xf>
    <xf numFmtId="0" fontId="52" fillId="0" borderId="118" xfId="51" applyFont="1" applyBorder="1"/>
    <xf numFmtId="0" fontId="52" fillId="0" borderId="117" xfId="51" applyFont="1" applyFill="1" applyBorder="1" applyAlignment="1" applyProtection="1">
      <alignment horizontal="center" wrapText="1"/>
      <protection locked="0"/>
    </xf>
    <xf numFmtId="0" fontId="52" fillId="0" borderId="116" xfId="51" applyFont="1" applyFill="1" applyBorder="1" applyAlignment="1" applyProtection="1">
      <alignment horizontal="left" wrapText="1"/>
      <protection locked="0"/>
    </xf>
    <xf numFmtId="0" fontId="52" fillId="0" borderId="116" xfId="51" applyFont="1" applyFill="1" applyBorder="1" applyAlignment="1" applyProtection="1">
      <alignment horizontal="center" wrapText="1"/>
      <protection locked="0"/>
    </xf>
    <xf numFmtId="0" fontId="52" fillId="0" borderId="115" xfId="51" applyFont="1" applyFill="1" applyBorder="1" applyAlignment="1" applyProtection="1">
      <alignment horizontal="left" wrapText="1"/>
      <protection locked="0"/>
    </xf>
    <xf numFmtId="0" fontId="52" fillId="0" borderId="69" xfId="51" applyFont="1" applyBorder="1"/>
    <xf numFmtId="0" fontId="52" fillId="0" borderId="80" xfId="51" applyFont="1" applyFill="1" applyBorder="1" applyAlignment="1" applyProtection="1">
      <alignment horizontal="center" wrapText="1"/>
      <protection locked="0"/>
    </xf>
    <xf numFmtId="0" fontId="52" fillId="0" borderId="80" xfId="51" applyFont="1" applyFill="1" applyBorder="1" applyAlignment="1" applyProtection="1">
      <alignment horizontal="left" wrapText="1"/>
      <protection locked="0"/>
    </xf>
    <xf numFmtId="0" fontId="52" fillId="0" borderId="80" xfId="51" applyFont="1" applyBorder="1"/>
    <xf numFmtId="0" fontId="52" fillId="0" borderId="172" xfId="40" applyFont="1" applyFill="1" applyBorder="1" applyAlignment="1" applyProtection="1">
      <alignment horizontal="left" vertical="center"/>
      <protection locked="0"/>
    </xf>
    <xf numFmtId="0" fontId="52" fillId="0" borderId="68" xfId="40" applyFont="1" applyFill="1" applyBorder="1" applyAlignment="1" applyProtection="1">
      <alignment horizontal="left" vertical="center"/>
      <protection locked="0"/>
    </xf>
    <xf numFmtId="0" fontId="52" fillId="0" borderId="0" xfId="51" applyFont="1" applyFill="1" applyBorder="1" applyAlignment="1" applyProtection="1">
      <alignment horizontal="center" wrapText="1"/>
      <protection locked="0"/>
    </xf>
    <xf numFmtId="0" fontId="52" fillId="0" borderId="0" xfId="51" applyFont="1" applyFill="1" applyBorder="1" applyAlignment="1" applyProtection="1">
      <alignment horizontal="left" wrapText="1"/>
      <protection locked="0"/>
    </xf>
    <xf numFmtId="0" fontId="52" fillId="0" borderId="0" xfId="51" applyFont="1" applyBorder="1"/>
    <xf numFmtId="0" fontId="53" fillId="0" borderId="172" xfId="51" applyFont="1" applyFill="1" applyBorder="1" applyAlignment="1">
      <alignment horizontal="center"/>
    </xf>
    <xf numFmtId="0" fontId="52" fillId="0" borderId="185" xfId="46" applyFont="1" applyFill="1" applyBorder="1" applyAlignment="1" applyProtection="1">
      <alignment horizontal="left" vertical="center"/>
      <protection locked="0"/>
    </xf>
    <xf numFmtId="0" fontId="52" fillId="31" borderId="172" xfId="50" applyFont="1" applyFill="1" applyBorder="1" applyAlignment="1">
      <alignment horizontal="left" vertical="center"/>
    </xf>
    <xf numFmtId="0" fontId="52" fillId="0" borderId="172" xfId="46" applyFont="1" applyFill="1" applyBorder="1" applyAlignment="1" applyProtection="1">
      <alignment horizontal="left" vertical="center"/>
      <protection locked="0"/>
    </xf>
    <xf numFmtId="0" fontId="52" fillId="0" borderId="171" xfId="51" applyFont="1" applyBorder="1" applyAlignment="1">
      <alignment horizontal="center"/>
    </xf>
    <xf numFmtId="0" fontId="52" fillId="31" borderId="185" xfId="46" applyFont="1" applyFill="1" applyBorder="1" applyAlignment="1" applyProtection="1">
      <alignment horizontal="left" vertical="center"/>
      <protection locked="0"/>
    </xf>
    <xf numFmtId="0" fontId="52" fillId="31" borderId="67" xfId="46" applyFont="1" applyFill="1" applyBorder="1" applyAlignment="1" applyProtection="1">
      <alignment horizontal="left" vertical="center"/>
      <protection locked="0"/>
    </xf>
    <xf numFmtId="0" fontId="52" fillId="31" borderId="68" xfId="40" applyFont="1" applyFill="1" applyBorder="1" applyAlignment="1" applyProtection="1">
      <alignment horizontal="left" vertical="center"/>
      <protection locked="0"/>
    </xf>
    <xf numFmtId="0" fontId="52" fillId="0" borderId="68" xfId="46" applyFont="1" applyFill="1" applyBorder="1" applyAlignment="1" applyProtection="1">
      <alignment horizontal="left" vertical="center"/>
      <protection locked="0"/>
    </xf>
    <xf numFmtId="0" fontId="52" fillId="0" borderId="145" xfId="51" applyFont="1" applyBorder="1" applyAlignment="1">
      <alignment horizontal="center"/>
    </xf>
    <xf numFmtId="0" fontId="52" fillId="0" borderId="185" xfId="51" applyFont="1" applyFill="1" applyBorder="1" applyAlignment="1" applyProtection="1">
      <alignment horizontal="center" vertical="center" wrapText="1"/>
      <protection locked="0"/>
    </xf>
    <xf numFmtId="0" fontId="52" fillId="31" borderId="172" xfId="51" applyFont="1" applyFill="1" applyBorder="1" applyAlignment="1" applyProtection="1">
      <alignment horizontal="left" wrapText="1"/>
      <protection locked="0"/>
    </xf>
    <xf numFmtId="0" fontId="52" fillId="0" borderId="172" xfId="46" applyFont="1" applyFill="1" applyBorder="1" applyAlignment="1" applyProtection="1">
      <alignment horizontal="center" vertical="center"/>
      <protection locked="0"/>
    </xf>
    <xf numFmtId="0" fontId="52" fillId="0" borderId="172" xfId="51" applyFont="1" applyFill="1" applyBorder="1" applyAlignment="1" applyProtection="1">
      <alignment horizontal="left" vertical="center" wrapText="1"/>
      <protection locked="0"/>
    </xf>
    <xf numFmtId="0" fontId="52" fillId="0" borderId="172" xfId="51" applyFont="1" applyFill="1" applyBorder="1" applyAlignment="1" applyProtection="1">
      <alignment horizontal="center" vertical="center" wrapText="1"/>
      <protection locked="0"/>
    </xf>
    <xf numFmtId="0" fontId="52" fillId="0" borderId="185" xfId="51" applyFont="1" applyFill="1" applyBorder="1" applyAlignment="1" applyProtection="1">
      <alignment horizontal="center" wrapText="1"/>
      <protection locked="0"/>
    </xf>
    <xf numFmtId="0" fontId="52" fillId="0" borderId="172" xfId="51" applyFont="1" applyFill="1" applyBorder="1" applyAlignment="1" applyProtection="1">
      <alignment horizontal="left" wrapText="1"/>
      <protection locked="0"/>
    </xf>
    <xf numFmtId="0" fontId="52" fillId="0" borderId="172" xfId="51" applyFont="1" applyFill="1" applyBorder="1" applyAlignment="1" applyProtection="1">
      <alignment horizontal="center" wrapText="1"/>
      <protection locked="0"/>
    </xf>
    <xf numFmtId="0" fontId="52" fillId="0" borderId="303" xfId="51" applyFont="1" applyFill="1" applyBorder="1" applyAlignment="1" applyProtection="1">
      <alignment horizontal="left" wrapText="1"/>
      <protection locked="0"/>
    </xf>
    <xf numFmtId="0" fontId="52" fillId="0" borderId="67" xfId="51" applyFont="1" applyFill="1" applyBorder="1" applyAlignment="1" applyProtection="1">
      <alignment horizontal="center" wrapText="1"/>
      <protection locked="0"/>
    </xf>
    <xf numFmtId="0" fontId="52" fillId="0" borderId="68" xfId="51" applyFont="1" applyFill="1" applyBorder="1" applyAlignment="1" applyProtection="1">
      <alignment horizontal="left" wrapText="1"/>
      <protection locked="0"/>
    </xf>
    <xf numFmtId="0" fontId="52" fillId="0" borderId="68" xfId="51" applyFont="1" applyFill="1" applyBorder="1" applyAlignment="1" applyProtection="1">
      <alignment horizontal="center" wrapText="1"/>
      <protection locked="0"/>
    </xf>
    <xf numFmtId="0" fontId="23" fillId="4" borderId="29" xfId="40" applyFont="1" applyFill="1" applyBorder="1" applyAlignment="1" applyProtection="1">
      <alignment horizontal="center"/>
    </xf>
    <xf numFmtId="0" fontId="23" fillId="4" borderId="39" xfId="40" applyFont="1" applyFill="1" applyBorder="1" applyAlignment="1" applyProtection="1">
      <alignment horizontal="center"/>
    </xf>
    <xf numFmtId="0" fontId="23" fillId="4" borderId="33" xfId="40" applyFont="1" applyFill="1" applyBorder="1" applyAlignment="1" applyProtection="1">
      <alignment horizontal="center"/>
    </xf>
    <xf numFmtId="0" fontId="23" fillId="4" borderId="288" xfId="40" applyFont="1" applyFill="1" applyBorder="1" applyAlignment="1" applyProtection="1">
      <alignment horizontal="center" textRotation="90"/>
    </xf>
    <xf numFmtId="0" fontId="23" fillId="4" borderId="289" xfId="40" applyFont="1" applyFill="1" applyBorder="1" applyAlignment="1" applyProtection="1">
      <alignment horizontal="center" textRotation="90" wrapText="1"/>
    </xf>
    <xf numFmtId="1" fontId="23" fillId="4" borderId="309" xfId="40" applyNumberFormat="1" applyFont="1" applyFill="1" applyBorder="1" applyAlignment="1" applyProtection="1">
      <alignment horizontal="left" vertical="center" shrinkToFit="1"/>
    </xf>
    <xf numFmtId="1" fontId="23" fillId="4" borderId="296" xfId="40" applyNumberFormat="1" applyFont="1" applyFill="1" applyBorder="1" applyAlignment="1" applyProtection="1">
      <alignment horizontal="left" vertical="center" shrinkToFit="1"/>
    </xf>
    <xf numFmtId="1" fontId="23" fillId="4" borderId="286" xfId="40" applyNumberFormat="1" applyFont="1" applyFill="1" applyBorder="1" applyAlignment="1" applyProtection="1">
      <alignment horizontal="left" vertical="center" shrinkToFit="1"/>
    </xf>
    <xf numFmtId="164" fontId="23" fillId="4" borderId="308" xfId="26" applyFont="1" applyFill="1" applyBorder="1" applyAlignment="1" applyProtection="1">
      <alignment horizontal="center" vertical="center"/>
    </xf>
    <xf numFmtId="164" fontId="23" fillId="4" borderId="284" xfId="26" applyFont="1" applyFill="1" applyBorder="1" applyAlignment="1" applyProtection="1">
      <alignment horizontal="center" vertical="center"/>
    </xf>
    <xf numFmtId="0" fontId="23" fillId="4" borderId="287" xfId="40" applyFont="1" applyFill="1" applyBorder="1" applyAlignment="1" applyProtection="1">
      <alignment horizontal="center" vertical="center"/>
    </xf>
    <xf numFmtId="0" fontId="21" fillId="4" borderId="192" xfId="40" applyFont="1" applyFill="1" applyBorder="1" applyAlignment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</xf>
    <xf numFmtId="0" fontId="22" fillId="0" borderId="0" xfId="40" applyFont="1" applyFill="1" applyBorder="1" applyAlignment="1" applyProtection="1">
      <alignment horizontal="center" vertical="center"/>
      <protection locked="0"/>
    </xf>
    <xf numFmtId="0" fontId="23" fillId="4" borderId="34" xfId="40" applyFont="1" applyFill="1" applyBorder="1" applyAlignment="1" applyProtection="1">
      <alignment horizontal="center" vertical="center" textRotation="90"/>
    </xf>
    <xf numFmtId="0" fontId="24" fillId="4" borderId="35" xfId="40" applyFont="1" applyFill="1" applyBorder="1" applyAlignment="1" applyProtection="1">
      <alignment horizontal="center" vertical="center" textRotation="90"/>
    </xf>
    <xf numFmtId="0" fontId="25" fillId="4" borderId="101" xfId="40" applyFont="1" applyFill="1" applyBorder="1" applyAlignment="1" applyProtection="1">
      <alignment horizontal="center" vertical="center"/>
    </xf>
    <xf numFmtId="0" fontId="23" fillId="4" borderId="131" xfId="40" applyFont="1" applyFill="1" applyBorder="1" applyAlignment="1" applyProtection="1">
      <alignment horizontal="center"/>
    </xf>
    <xf numFmtId="0" fontId="23" fillId="4" borderId="285" xfId="40" applyFont="1" applyFill="1" applyBorder="1" applyAlignment="1" applyProtection="1">
      <alignment horizontal="center" vertical="center"/>
    </xf>
    <xf numFmtId="0" fontId="23" fillId="4" borderId="37" xfId="40" applyFont="1" applyFill="1" applyBorder="1" applyAlignment="1" applyProtection="1">
      <alignment horizontal="center" vertical="center" wrapText="1"/>
    </xf>
    <xf numFmtId="0" fontId="23" fillId="4" borderId="340" xfId="40" applyFont="1" applyFill="1" applyBorder="1" applyAlignment="1" applyProtection="1">
      <alignment horizontal="center" vertical="center" wrapText="1"/>
    </xf>
    <xf numFmtId="0" fontId="23" fillId="4" borderId="286" xfId="40" applyFont="1" applyFill="1" applyBorder="1" applyAlignment="1" applyProtection="1">
      <alignment horizontal="center" vertical="center"/>
    </xf>
    <xf numFmtId="0" fontId="23" fillId="4" borderId="290" xfId="40" applyFont="1" applyFill="1" applyBorder="1" applyAlignment="1" applyProtection="1">
      <alignment horizontal="center" textRotation="90" wrapText="1"/>
    </xf>
    <xf numFmtId="0" fontId="23" fillId="4" borderId="89" xfId="40" applyFont="1" applyFill="1" applyBorder="1" applyAlignment="1" applyProtection="1">
      <alignment horizontal="center" textRotation="90" wrapText="1"/>
    </xf>
    <xf numFmtId="0" fontId="44" fillId="27" borderId="189" xfId="40" applyFont="1" applyFill="1" applyBorder="1" applyAlignment="1">
      <alignment horizontal="center" vertical="center" wrapText="1"/>
    </xf>
    <xf numFmtId="0" fontId="39" fillId="27" borderId="189" xfId="0" applyFont="1" applyFill="1" applyBorder="1" applyAlignment="1">
      <alignment vertical="center"/>
    </xf>
    <xf numFmtId="0" fontId="44" fillId="27" borderId="41" xfId="40" applyFont="1" applyFill="1" applyBorder="1" applyAlignment="1">
      <alignment horizontal="center" vertical="center" wrapText="1"/>
    </xf>
    <xf numFmtId="0" fontId="39" fillId="27" borderId="41" xfId="0" applyFont="1" applyFill="1" applyBorder="1" applyAlignment="1">
      <alignment horizontal="center" vertical="center" wrapText="1"/>
    </xf>
    <xf numFmtId="1" fontId="33" fillId="4" borderId="299" xfId="40" applyNumberFormat="1" applyFont="1" applyFill="1" applyBorder="1" applyAlignment="1" applyProtection="1">
      <alignment horizontal="left" vertical="center" shrinkToFit="1"/>
    </xf>
    <xf numFmtId="164" fontId="23" fillId="4" borderId="300" xfId="26" applyFont="1" applyFill="1" applyBorder="1" applyAlignment="1" applyProtection="1">
      <alignment horizontal="center" vertical="center"/>
    </xf>
    <xf numFmtId="0" fontId="21" fillId="33" borderId="46" xfId="40" applyFont="1" applyFill="1" applyBorder="1" applyAlignment="1" applyProtection="1">
      <alignment horizontal="center" vertical="center"/>
    </xf>
    <xf numFmtId="0" fontId="21" fillId="33" borderId="18" xfId="40" applyFont="1" applyFill="1" applyBorder="1" applyAlignment="1" applyProtection="1">
      <alignment horizontal="center" vertical="center"/>
    </xf>
    <xf numFmtId="0" fontId="21" fillId="33" borderId="196" xfId="40" applyFont="1" applyFill="1" applyBorder="1" applyAlignment="1" applyProtection="1">
      <alignment horizontal="center" vertical="center"/>
    </xf>
    <xf numFmtId="1" fontId="23" fillId="4" borderId="30" xfId="40" applyNumberFormat="1" applyFont="1" applyFill="1" applyBorder="1" applyAlignment="1" applyProtection="1">
      <alignment horizontal="center" vertical="center"/>
    </xf>
    <xf numFmtId="1" fontId="23" fillId="4" borderId="26" xfId="40" applyNumberFormat="1" applyFont="1" applyFill="1" applyBorder="1" applyAlignment="1" applyProtection="1">
      <alignment horizontal="center" vertical="center"/>
    </xf>
    <xf numFmtId="1" fontId="23" fillId="4" borderId="104" xfId="40" applyNumberFormat="1" applyFont="1" applyFill="1" applyBorder="1" applyAlignment="1" applyProtection="1">
      <alignment horizontal="center" vertical="center"/>
    </xf>
    <xf numFmtId="0" fontId="21" fillId="33" borderId="126" xfId="40" applyFont="1" applyFill="1" applyBorder="1" applyAlignment="1" applyProtection="1">
      <alignment horizontal="left" vertical="center" wrapText="1"/>
    </xf>
    <xf numFmtId="0" fontId="21" fillId="33" borderId="127" xfId="40" applyFont="1" applyFill="1" applyBorder="1" applyAlignment="1" applyProtection="1">
      <alignment horizontal="left" vertical="center" wrapText="1"/>
    </xf>
    <xf numFmtId="0" fontId="21" fillId="33" borderId="128" xfId="40" applyFont="1" applyFill="1" applyBorder="1" applyAlignment="1" applyProtection="1">
      <alignment horizontal="left" vertical="center" wrapText="1"/>
    </xf>
    <xf numFmtId="0" fontId="21" fillId="4" borderId="31" xfId="40" applyFont="1" applyFill="1" applyBorder="1" applyAlignment="1" applyProtection="1">
      <alignment horizontal="left" vertical="center" wrapText="1"/>
    </xf>
    <xf numFmtId="0" fontId="21" fillId="4" borderId="21" xfId="40" applyFont="1" applyFill="1" applyBorder="1" applyAlignment="1" applyProtection="1">
      <alignment horizontal="left" vertical="center" wrapText="1"/>
    </xf>
    <xf numFmtId="0" fontId="23" fillId="4" borderId="27" xfId="40" applyFont="1" applyFill="1" applyBorder="1" applyAlignment="1" applyProtection="1">
      <alignment horizontal="center" vertical="center"/>
    </xf>
    <xf numFmtId="0" fontId="23" fillId="4" borderId="38" xfId="40" applyFont="1" applyFill="1" applyBorder="1" applyAlignment="1" applyProtection="1">
      <alignment horizontal="center" vertical="center"/>
    </xf>
    <xf numFmtId="9" fontId="23" fillId="4" borderId="130" xfId="45" applyFont="1" applyFill="1" applyBorder="1" applyAlignment="1" applyProtection="1">
      <alignment horizontal="center" vertical="center"/>
    </xf>
    <xf numFmtId="9" fontId="23" fillId="4" borderId="131" xfId="45" applyFont="1" applyFill="1" applyBorder="1" applyAlignment="1" applyProtection="1">
      <alignment horizontal="center" vertical="center"/>
    </xf>
    <xf numFmtId="1" fontId="33" fillId="4" borderId="141" xfId="40" applyNumberFormat="1" applyFont="1" applyFill="1" applyBorder="1" applyAlignment="1" applyProtection="1">
      <alignment horizontal="left" vertical="center"/>
    </xf>
    <xf numFmtId="1" fontId="33" fillId="4" borderId="29" xfId="40" applyNumberFormat="1" applyFont="1" applyFill="1" applyBorder="1" applyAlignment="1" applyProtection="1">
      <alignment horizontal="left" vertical="center"/>
    </xf>
    <xf numFmtId="1" fontId="33" fillId="4" borderId="138" xfId="40" applyNumberFormat="1" applyFont="1" applyFill="1" applyBorder="1" applyAlignment="1" applyProtection="1">
      <alignment horizontal="left" vertical="center"/>
    </xf>
    <xf numFmtId="165" fontId="23" fillId="4" borderId="308" xfId="26" applyNumberFormat="1" applyFont="1" applyFill="1" applyBorder="1" applyAlignment="1" applyProtection="1">
      <alignment horizontal="center" vertical="center"/>
    </xf>
    <xf numFmtId="165" fontId="23" fillId="4" borderId="284" xfId="26" applyNumberFormat="1" applyFont="1" applyFill="1" applyBorder="1" applyAlignment="1" applyProtection="1">
      <alignment horizontal="center" vertical="center"/>
    </xf>
    <xf numFmtId="1" fontId="33" fillId="4" borderId="309" xfId="40" applyNumberFormat="1" applyFont="1" applyFill="1" applyBorder="1" applyAlignment="1" applyProtection="1">
      <alignment horizontal="left" vertical="center"/>
    </xf>
    <xf numFmtId="1" fontId="33" fillId="4" borderId="296" xfId="40" applyNumberFormat="1" applyFont="1" applyFill="1" applyBorder="1" applyAlignment="1" applyProtection="1">
      <alignment horizontal="left" vertical="center"/>
    </xf>
    <xf numFmtId="1" fontId="33" fillId="4" borderId="286" xfId="40" applyNumberFormat="1" applyFont="1" applyFill="1" applyBorder="1" applyAlignment="1" applyProtection="1">
      <alignment horizontal="left" vertical="center"/>
    </xf>
    <xf numFmtId="0" fontId="21" fillId="33" borderId="0" xfId="40" applyFont="1" applyFill="1" applyBorder="1" applyAlignment="1">
      <alignment horizontal="center" vertical="center"/>
    </xf>
    <xf numFmtId="0" fontId="21" fillId="33" borderId="32" xfId="40" applyFont="1" applyFill="1" applyBorder="1" applyAlignment="1">
      <alignment horizontal="center" vertical="center"/>
    </xf>
    <xf numFmtId="0" fontId="21" fillId="33" borderId="192" xfId="40" applyFont="1" applyFill="1" applyBorder="1" applyAlignment="1">
      <alignment horizontal="center" vertical="center"/>
    </xf>
    <xf numFmtId="0" fontId="37" fillId="4" borderId="291" xfId="40" applyFont="1" applyFill="1" applyBorder="1" applyAlignment="1" applyProtection="1">
      <alignment horizontal="center" textRotation="90" wrapText="1"/>
    </xf>
    <xf numFmtId="0" fontId="23" fillId="4" borderId="291" xfId="40" applyFont="1" applyFill="1" applyBorder="1" applyAlignment="1" applyProtection="1">
      <alignment horizontal="center" textRotation="90" wrapText="1"/>
    </xf>
    <xf numFmtId="0" fontId="36" fillId="25" borderId="80" xfId="46" applyFont="1" applyFill="1" applyBorder="1" applyAlignment="1">
      <alignment horizontal="center" vertical="center"/>
    </xf>
    <xf numFmtId="0" fontId="36" fillId="25" borderId="85" xfId="46" applyFont="1" applyFill="1" applyBorder="1" applyAlignment="1">
      <alignment horizontal="center" vertical="center"/>
    </xf>
    <xf numFmtId="0" fontId="36" fillId="25" borderId="109" xfId="46" applyFont="1" applyFill="1" applyBorder="1" applyAlignment="1">
      <alignment horizontal="center" vertical="center"/>
    </xf>
    <xf numFmtId="0" fontId="21" fillId="25" borderId="349" xfId="46" applyFont="1" applyFill="1" applyBorder="1" applyAlignment="1" applyProtection="1">
      <alignment horizontal="left" vertical="center" wrapText="1"/>
    </xf>
    <xf numFmtId="0" fontId="21" fillId="25" borderId="355" xfId="46" applyFont="1" applyFill="1" applyBorder="1" applyAlignment="1" applyProtection="1">
      <alignment horizontal="left" vertical="center" wrapText="1"/>
    </xf>
    <xf numFmtId="0" fontId="21" fillId="25" borderId="301" xfId="46" applyFont="1" applyFill="1" applyBorder="1" applyAlignment="1" applyProtection="1">
      <alignment horizontal="left" vertical="center" wrapText="1"/>
    </xf>
    <xf numFmtId="1" fontId="23" fillId="25" borderId="357" xfId="46" applyNumberFormat="1" applyFont="1" applyFill="1" applyBorder="1" applyAlignment="1" applyProtection="1">
      <alignment horizontal="center" vertical="center"/>
    </xf>
    <xf numFmtId="1" fontId="23" fillId="25" borderId="358" xfId="46" applyNumberFormat="1" applyFont="1" applyFill="1" applyBorder="1" applyAlignment="1" applyProtection="1">
      <alignment horizontal="center" vertical="center"/>
    </xf>
    <xf numFmtId="0" fontId="39" fillId="25" borderId="303" xfId="46" applyFont="1" applyFill="1" applyBorder="1" applyAlignment="1" applyProtection="1">
      <alignment horizontal="center" vertical="center"/>
    </xf>
    <xf numFmtId="0" fontId="38" fillId="25" borderId="303" xfId="49" applyFill="1" applyBorder="1" applyAlignment="1" applyProtection="1">
      <alignment horizontal="center" vertical="center"/>
    </xf>
    <xf numFmtId="0" fontId="39" fillId="25" borderId="303" xfId="46" applyFont="1" applyFill="1" applyBorder="1" applyAlignment="1" applyProtection="1">
      <alignment horizontal="center" textRotation="90"/>
    </xf>
    <xf numFmtId="0" fontId="38" fillId="25" borderId="241" xfId="49" applyFill="1" applyBorder="1" applyAlignment="1" applyProtection="1">
      <alignment horizontal="center"/>
    </xf>
    <xf numFmtId="0" fontId="42" fillId="4" borderId="345" xfId="40" applyFont="1" applyFill="1" applyBorder="1" applyAlignment="1" applyProtection="1">
      <alignment horizontal="center" vertical="center" textRotation="90" wrapText="1"/>
    </xf>
    <xf numFmtId="0" fontId="42" fillId="4" borderId="280" xfId="40" applyFont="1" applyFill="1" applyBorder="1" applyAlignment="1" applyProtection="1">
      <alignment horizontal="center" vertical="center" textRotation="90" wrapText="1"/>
    </xf>
    <xf numFmtId="0" fontId="39" fillId="25" borderId="295" xfId="46" applyFont="1" applyFill="1" applyBorder="1" applyAlignment="1" applyProtection="1">
      <alignment horizontal="center" textRotation="90"/>
    </xf>
    <xf numFmtId="0" fontId="38" fillId="25" borderId="242" xfId="49" applyFill="1" applyBorder="1" applyAlignment="1" applyProtection="1">
      <alignment horizontal="center"/>
    </xf>
    <xf numFmtId="0" fontId="39" fillId="25" borderId="301" xfId="46" applyFont="1" applyFill="1" applyBorder="1" applyAlignment="1" applyProtection="1">
      <alignment horizontal="center" vertical="center"/>
    </xf>
    <xf numFmtId="0" fontId="39" fillId="25" borderId="344" xfId="46" applyFont="1" applyFill="1" applyBorder="1" applyAlignment="1" applyProtection="1">
      <alignment horizontal="center" textRotation="90"/>
    </xf>
    <xf numFmtId="0" fontId="38" fillId="25" borderId="72" xfId="49" applyFill="1" applyBorder="1" applyAlignment="1" applyProtection="1">
      <alignment horizontal="center"/>
    </xf>
    <xf numFmtId="0" fontId="39" fillId="25" borderId="304" xfId="46" applyFont="1" applyFill="1" applyBorder="1" applyAlignment="1" applyProtection="1">
      <alignment horizontal="center" textRotation="90"/>
    </xf>
    <xf numFmtId="0" fontId="38" fillId="25" borderId="244" xfId="49" applyFill="1" applyBorder="1" applyAlignment="1" applyProtection="1">
      <alignment horizontal="center"/>
    </xf>
    <xf numFmtId="0" fontId="39" fillId="25" borderId="343" xfId="46" applyFont="1" applyFill="1" applyBorder="1" applyAlignment="1" applyProtection="1">
      <alignment horizontal="center" vertical="center"/>
    </xf>
    <xf numFmtId="0" fontId="22" fillId="0" borderId="0" xfId="46" applyFont="1" applyFill="1" applyAlignment="1" applyProtection="1">
      <alignment horizontal="center" vertical="center"/>
    </xf>
    <xf numFmtId="0" fontId="22" fillId="0" borderId="0" xfId="46" applyFont="1" applyFill="1" applyBorder="1" applyAlignment="1" applyProtection="1">
      <alignment horizontal="center" vertical="center"/>
      <protection locked="0"/>
    </xf>
    <xf numFmtId="0" fontId="23" fillId="25" borderId="53" xfId="46" applyFont="1" applyFill="1" applyBorder="1" applyAlignment="1" applyProtection="1">
      <alignment horizontal="center" vertical="center"/>
    </xf>
    <xf numFmtId="0" fontId="21" fillId="0" borderId="50" xfId="49" applyFont="1" applyBorder="1" applyAlignment="1">
      <alignment horizontal="center" vertical="center"/>
    </xf>
    <xf numFmtId="0" fontId="21" fillId="0" borderId="54" xfId="49" applyFont="1" applyBorder="1" applyAlignment="1">
      <alignment horizontal="center" vertical="center"/>
    </xf>
    <xf numFmtId="0" fontId="21" fillId="0" borderId="62" xfId="49" applyFont="1" applyBorder="1" applyAlignment="1">
      <alignment horizontal="center" vertical="center"/>
    </xf>
    <xf numFmtId="0" fontId="21" fillId="0" borderId="341" xfId="49" applyFont="1" applyBorder="1" applyAlignment="1">
      <alignment horizontal="center" vertical="center"/>
    </xf>
    <xf numFmtId="0" fontId="21" fillId="0" borderId="342" xfId="49" applyFont="1" applyBorder="1" applyAlignment="1">
      <alignment horizontal="center" vertical="center"/>
    </xf>
    <xf numFmtId="0" fontId="39" fillId="25" borderId="57" xfId="46" applyFont="1" applyFill="1" applyBorder="1" applyAlignment="1" applyProtection="1">
      <alignment horizontal="center"/>
    </xf>
    <xf numFmtId="0" fontId="39" fillId="25" borderId="58" xfId="46" applyFont="1" applyFill="1" applyBorder="1" applyAlignment="1" applyProtection="1">
      <alignment horizontal="center"/>
    </xf>
    <xf numFmtId="0" fontId="39" fillId="25" borderId="59" xfId="46" applyFont="1" applyFill="1" applyBorder="1" applyAlignment="1" applyProtection="1">
      <alignment horizontal="center"/>
    </xf>
    <xf numFmtId="0" fontId="39" fillId="25" borderId="60" xfId="46" applyFont="1" applyFill="1" applyBorder="1" applyAlignment="1" applyProtection="1">
      <alignment horizontal="center"/>
    </xf>
    <xf numFmtId="0" fontId="39" fillId="25" borderId="61" xfId="46" applyFont="1" applyFill="1" applyBorder="1" applyAlignment="1" applyProtection="1">
      <alignment horizontal="center"/>
    </xf>
    <xf numFmtId="0" fontId="44" fillId="27" borderId="153" xfId="40" applyFont="1" applyFill="1" applyBorder="1" applyAlignment="1">
      <alignment horizontal="center" vertical="center" wrapText="1"/>
    </xf>
    <xf numFmtId="0" fontId="44" fillId="27" borderId="83" xfId="40" applyFont="1" applyFill="1" applyBorder="1" applyAlignment="1">
      <alignment horizontal="center" vertical="center" wrapText="1"/>
    </xf>
    <xf numFmtId="0" fontId="44" fillId="27" borderId="150" xfId="40" applyFont="1" applyFill="1" applyBorder="1" applyAlignment="1">
      <alignment horizontal="center" vertical="center" wrapText="1"/>
    </xf>
    <xf numFmtId="0" fontId="44" fillId="27" borderId="199" xfId="40" applyFont="1" applyFill="1" applyBorder="1" applyAlignment="1">
      <alignment horizontal="center" vertical="center" wrapText="1"/>
    </xf>
    <xf numFmtId="0" fontId="44" fillId="27" borderId="183" xfId="40" applyFont="1" applyFill="1" applyBorder="1" applyAlignment="1">
      <alignment horizontal="center" vertical="center" wrapText="1"/>
    </xf>
    <xf numFmtId="0" fontId="44" fillId="27" borderId="152" xfId="40" applyFont="1" applyFill="1" applyBorder="1" applyAlignment="1">
      <alignment horizontal="center" vertical="center" wrapText="1"/>
    </xf>
    <xf numFmtId="0" fontId="23" fillId="25" borderId="48" xfId="46" applyFont="1" applyFill="1" applyBorder="1" applyAlignment="1" applyProtection="1">
      <alignment horizontal="center" vertical="center" textRotation="90"/>
    </xf>
    <xf numFmtId="0" fontId="23" fillId="25" borderId="55" xfId="46" applyFont="1" applyFill="1" applyBorder="1" applyAlignment="1" applyProtection="1">
      <alignment horizontal="center" vertical="center" textRotation="90"/>
    </xf>
    <xf numFmtId="0" fontId="23" fillId="25" borderId="64" xfId="46" applyFont="1" applyFill="1" applyBorder="1" applyAlignment="1" applyProtection="1">
      <alignment horizontal="center" vertical="center" textRotation="90"/>
    </xf>
    <xf numFmtId="0" fontId="24" fillId="25" borderId="49" xfId="46" applyFont="1" applyFill="1" applyBorder="1" applyAlignment="1" applyProtection="1">
      <alignment horizontal="center" vertical="center" textRotation="90"/>
    </xf>
    <xf numFmtId="0" fontId="24" fillId="25" borderId="56" xfId="46" applyFont="1" applyFill="1" applyBorder="1" applyAlignment="1" applyProtection="1">
      <alignment horizontal="center" vertical="center" textRotation="90"/>
    </xf>
    <xf numFmtId="0" fontId="24" fillId="25" borderId="65" xfId="46" applyFont="1" applyFill="1" applyBorder="1" applyAlignment="1" applyProtection="1">
      <alignment horizontal="center" vertical="center" textRotation="90"/>
    </xf>
    <xf numFmtId="0" fontId="25" fillId="25" borderId="50" xfId="46" applyFont="1" applyFill="1" applyBorder="1" applyAlignment="1" applyProtection="1">
      <alignment horizontal="center" vertical="center"/>
    </xf>
    <xf numFmtId="0" fontId="25" fillId="25" borderId="0" xfId="46" applyFont="1" applyFill="1" applyBorder="1" applyAlignment="1" applyProtection="1">
      <alignment horizontal="center" vertical="center"/>
    </xf>
    <xf numFmtId="0" fontId="33" fillId="25" borderId="66" xfId="49" applyFont="1" applyFill="1" applyBorder="1" applyAlignment="1" applyProtection="1">
      <alignment horizontal="center" vertical="center"/>
    </xf>
    <xf numFmtId="0" fontId="23" fillId="25" borderId="51" xfId="46" applyFont="1" applyFill="1" applyBorder="1" applyAlignment="1" applyProtection="1">
      <alignment horizontal="center" vertical="center" wrapText="1"/>
    </xf>
    <xf numFmtId="0" fontId="38" fillId="25" borderId="52" xfId="49" applyFill="1" applyBorder="1" applyAlignment="1" applyProtection="1">
      <alignment horizontal="center" vertical="center" wrapText="1"/>
    </xf>
    <xf numFmtId="0" fontId="21" fillId="25" borderId="218" xfId="46" applyFont="1" applyFill="1" applyBorder="1" applyAlignment="1" applyProtection="1">
      <alignment horizontal="left" vertical="center" wrapText="1"/>
    </xf>
    <xf numFmtId="0" fontId="21" fillId="25" borderId="223" xfId="46" applyFont="1" applyFill="1" applyBorder="1" applyAlignment="1" applyProtection="1">
      <alignment horizontal="left" vertical="center" wrapText="1"/>
    </xf>
    <xf numFmtId="0" fontId="21" fillId="25" borderId="207" xfId="46" applyFont="1" applyFill="1" applyBorder="1" applyAlignment="1" applyProtection="1">
      <alignment horizontal="left" vertical="center" wrapText="1"/>
    </xf>
    <xf numFmtId="1" fontId="23" fillId="25" borderId="225" xfId="46" applyNumberFormat="1" applyFont="1" applyFill="1" applyBorder="1" applyAlignment="1" applyProtection="1">
      <alignment horizontal="center" vertical="center"/>
    </xf>
    <xf numFmtId="1" fontId="23" fillId="25" borderId="226" xfId="46" applyNumberFormat="1" applyFont="1" applyFill="1" applyBorder="1" applyAlignment="1" applyProtection="1">
      <alignment horizontal="center" vertical="center"/>
    </xf>
    <xf numFmtId="0" fontId="39" fillId="25" borderId="172" xfId="46" applyFont="1" applyFill="1" applyBorder="1" applyAlignment="1" applyProtection="1">
      <alignment horizontal="center" vertical="center"/>
    </xf>
    <xf numFmtId="0" fontId="38" fillId="25" borderId="172" xfId="49" applyFill="1" applyBorder="1" applyAlignment="1" applyProtection="1">
      <alignment horizontal="center" vertical="center"/>
    </xf>
    <xf numFmtId="0" fontId="39" fillId="25" borderId="172" xfId="46" applyFont="1" applyFill="1" applyBorder="1" applyAlignment="1" applyProtection="1">
      <alignment horizontal="center" textRotation="90"/>
    </xf>
    <xf numFmtId="0" fontId="38" fillId="25" borderId="68" xfId="49" applyFill="1" applyBorder="1" applyAlignment="1" applyProtection="1">
      <alignment horizontal="center"/>
    </xf>
    <xf numFmtId="0" fontId="42" fillId="4" borderId="201" xfId="40" applyFont="1" applyFill="1" applyBorder="1" applyAlignment="1" applyProtection="1">
      <alignment horizontal="center" vertical="center" textRotation="90" wrapText="1"/>
    </xf>
    <xf numFmtId="0" fontId="42" fillId="4" borderId="97" xfId="40" applyFont="1" applyFill="1" applyBorder="1" applyAlignment="1" applyProtection="1">
      <alignment horizontal="center" vertical="center" textRotation="90" wrapText="1"/>
    </xf>
    <xf numFmtId="0" fontId="39" fillId="25" borderId="171" xfId="46" applyFont="1" applyFill="1" applyBorder="1" applyAlignment="1" applyProtection="1">
      <alignment horizontal="center" textRotation="90"/>
    </xf>
    <xf numFmtId="0" fontId="38" fillId="25" borderId="145" xfId="49" applyFill="1" applyBorder="1" applyAlignment="1" applyProtection="1">
      <alignment horizontal="center"/>
    </xf>
    <xf numFmtId="0" fontId="39" fillId="25" borderId="189" xfId="46" applyFont="1" applyFill="1" applyBorder="1" applyAlignment="1" applyProtection="1">
      <alignment horizontal="center" vertical="center"/>
    </xf>
    <xf numFmtId="0" fontId="39" fillId="25" borderId="200" xfId="46" applyFont="1" applyFill="1" applyBorder="1" applyAlignment="1" applyProtection="1">
      <alignment horizontal="center" textRotation="90"/>
    </xf>
    <xf numFmtId="0" fontId="39" fillId="25" borderId="191" xfId="46" applyFont="1" applyFill="1" applyBorder="1" applyAlignment="1" applyProtection="1">
      <alignment horizontal="center" textRotation="90"/>
    </xf>
    <xf numFmtId="0" fontId="38" fillId="25" borderId="71" xfId="49" applyFill="1" applyBorder="1" applyAlignment="1" applyProtection="1">
      <alignment horizontal="center"/>
    </xf>
    <xf numFmtId="0" fontId="39" fillId="25" borderId="185" xfId="46" applyFont="1" applyFill="1" applyBorder="1" applyAlignment="1" applyProtection="1">
      <alignment horizontal="center" vertical="center"/>
    </xf>
    <xf numFmtId="0" fontId="21" fillId="0" borderId="151" xfId="49" applyFont="1" applyBorder="1" applyAlignment="1">
      <alignment horizontal="center" vertical="center"/>
    </xf>
    <xf numFmtId="0" fontId="21" fillId="0" borderId="63" xfId="49" applyFont="1" applyBorder="1" applyAlignment="1">
      <alignment horizontal="center" vertical="center"/>
    </xf>
    <xf numFmtId="0" fontId="36" fillId="25" borderId="151" xfId="46" applyFont="1" applyFill="1" applyBorder="1" applyAlignment="1">
      <alignment horizontal="center" vertical="center"/>
    </xf>
    <xf numFmtId="0" fontId="38" fillId="25" borderId="151" xfId="49" applyFill="1" applyBorder="1" applyAlignment="1">
      <alignment horizontal="center" vertical="center"/>
    </xf>
    <xf numFmtId="0" fontId="36" fillId="25" borderId="192" xfId="46" applyFont="1" applyFill="1" applyBorder="1" applyAlignment="1">
      <alignment horizontal="center" vertical="center"/>
    </xf>
    <xf numFmtId="0" fontId="38" fillId="25" borderId="192" xfId="49" applyFill="1" applyBorder="1" applyAlignment="1">
      <alignment horizontal="center" vertical="center"/>
    </xf>
    <xf numFmtId="0" fontId="38" fillId="25" borderId="247" xfId="49" applyFill="1" applyBorder="1" applyAlignment="1">
      <alignment horizontal="center" vertical="center"/>
    </xf>
    <xf numFmtId="0" fontId="21" fillId="25" borderId="44" xfId="46" applyFont="1" applyFill="1" applyBorder="1" applyAlignment="1" applyProtection="1">
      <alignment horizontal="left" vertical="center" wrapText="1"/>
    </xf>
    <xf numFmtId="0" fontId="38" fillId="25" borderId="219" xfId="49" applyFill="1" applyBorder="1" applyAlignment="1" applyProtection="1">
      <alignment horizontal="left" vertical="center" wrapText="1"/>
    </xf>
    <xf numFmtId="1" fontId="23" fillId="25" borderId="218" xfId="46" applyNumberFormat="1" applyFont="1" applyFill="1" applyBorder="1" applyAlignment="1" applyProtection="1">
      <alignment horizontal="center" vertical="center"/>
    </xf>
    <xf numFmtId="1" fontId="23" fillId="25" borderId="223" xfId="46" applyNumberFormat="1" applyFont="1" applyFill="1" applyBorder="1" applyAlignment="1" applyProtection="1">
      <alignment horizontal="center" vertical="center"/>
    </xf>
    <xf numFmtId="0" fontId="39" fillId="25" borderId="219" xfId="46" applyFont="1" applyFill="1" applyBorder="1" applyAlignment="1" applyProtection="1">
      <alignment horizontal="center" vertical="center"/>
    </xf>
    <xf numFmtId="0" fontId="38" fillId="25" borderId="219" xfId="49" applyFill="1" applyBorder="1" applyAlignment="1" applyProtection="1">
      <alignment horizontal="center" vertical="center"/>
    </xf>
    <xf numFmtId="0" fontId="39" fillId="25" borderId="219" xfId="46" applyFont="1" applyFill="1" applyBorder="1" applyAlignment="1" applyProtection="1">
      <alignment horizontal="center" textRotation="90"/>
    </xf>
    <xf numFmtId="0" fontId="42" fillId="4" borderId="240" xfId="40" applyFont="1" applyFill="1" applyBorder="1" applyAlignment="1" applyProtection="1">
      <alignment horizontal="center" vertical="center" textRotation="90" wrapText="1"/>
    </xf>
    <xf numFmtId="0" fontId="39" fillId="25" borderId="208" xfId="46" applyFont="1" applyFill="1" applyBorder="1" applyAlignment="1" applyProtection="1">
      <alignment horizontal="center" textRotation="90"/>
    </xf>
    <xf numFmtId="0" fontId="39" fillId="25" borderId="207" xfId="46" applyFont="1" applyFill="1" applyBorder="1" applyAlignment="1" applyProtection="1">
      <alignment horizontal="center" vertical="center"/>
    </xf>
    <xf numFmtId="0" fontId="39" fillId="25" borderId="239" xfId="46" applyFont="1" applyFill="1" applyBorder="1" applyAlignment="1" applyProtection="1">
      <alignment horizontal="center" textRotation="90"/>
    </xf>
    <xf numFmtId="0" fontId="39" fillId="25" borderId="238" xfId="46" applyFont="1" applyFill="1" applyBorder="1" applyAlignment="1" applyProtection="1">
      <alignment horizontal="center" textRotation="90"/>
    </xf>
    <xf numFmtId="0" fontId="39" fillId="25" borderId="237" xfId="46" applyFont="1" applyFill="1" applyBorder="1" applyAlignment="1" applyProtection="1">
      <alignment horizontal="center" vertical="center"/>
    </xf>
    <xf numFmtId="0" fontId="44" fillId="27" borderId="236" xfId="40" applyFont="1" applyFill="1" applyBorder="1" applyAlignment="1">
      <alignment horizontal="center" vertical="center" wrapText="1"/>
    </xf>
    <xf numFmtId="0" fontId="38" fillId="25" borderId="194" xfId="49" applyFill="1" applyBorder="1" applyAlignment="1">
      <alignment horizontal="center" vertical="center"/>
    </xf>
    <xf numFmtId="0" fontId="21" fillId="25" borderId="269" xfId="46" applyFont="1" applyFill="1" applyBorder="1" applyAlignment="1" applyProtection="1">
      <alignment horizontal="left" vertical="center" wrapText="1"/>
    </xf>
    <xf numFmtId="1" fontId="23" fillId="25" borderId="263" xfId="46" applyNumberFormat="1" applyFont="1" applyFill="1" applyBorder="1" applyAlignment="1" applyProtection="1">
      <alignment horizontal="center" vertical="center"/>
    </xf>
    <xf numFmtId="0" fontId="42" fillId="4" borderId="257" xfId="40" applyFont="1" applyFill="1" applyBorder="1" applyAlignment="1" applyProtection="1">
      <alignment horizontal="center" vertical="center" textRotation="90" wrapText="1"/>
    </xf>
    <xf numFmtId="0" fontId="42" fillId="4" borderId="259" xfId="40" applyFont="1" applyFill="1" applyBorder="1" applyAlignment="1" applyProtection="1">
      <alignment horizontal="center" vertical="center" textRotation="90" wrapText="1"/>
    </xf>
    <xf numFmtId="0" fontId="23" fillId="25" borderId="248" xfId="46" applyFont="1" applyFill="1" applyBorder="1" applyAlignment="1" applyProtection="1">
      <alignment horizontal="center" vertical="center" textRotation="90"/>
    </xf>
    <xf numFmtId="0" fontId="23" fillId="25" borderId="256" xfId="46" applyFont="1" applyFill="1" applyBorder="1" applyAlignment="1" applyProtection="1">
      <alignment horizontal="center" vertical="center" textRotation="90"/>
    </xf>
    <xf numFmtId="0" fontId="23" fillId="25" borderId="258" xfId="46" applyFont="1" applyFill="1" applyBorder="1" applyAlignment="1" applyProtection="1">
      <alignment horizontal="center" vertical="center" textRotation="90"/>
    </xf>
    <xf numFmtId="0" fontId="24" fillId="25" borderId="249" xfId="46" applyFont="1" applyFill="1" applyBorder="1" applyAlignment="1" applyProtection="1">
      <alignment horizontal="center" vertical="center" textRotation="90"/>
    </xf>
    <xf numFmtId="0" fontId="25" fillId="25" borderId="24" xfId="46" applyFont="1" applyFill="1" applyBorder="1" applyAlignment="1" applyProtection="1">
      <alignment horizontal="center" vertical="center"/>
    </xf>
    <xf numFmtId="0" fontId="39" fillId="25" borderId="250" xfId="46" applyFont="1" applyFill="1" applyBorder="1" applyAlignment="1" applyProtection="1">
      <alignment horizontal="center"/>
    </xf>
    <xf numFmtId="0" fontId="39" fillId="25" borderId="251" xfId="46" applyFont="1" applyFill="1" applyBorder="1" applyAlignment="1" applyProtection="1">
      <alignment horizontal="center"/>
    </xf>
    <xf numFmtId="0" fontId="39" fillId="25" borderId="252" xfId="46" applyFont="1" applyFill="1" applyBorder="1" applyAlignment="1" applyProtection="1">
      <alignment horizontal="center"/>
    </xf>
    <xf numFmtId="0" fontId="39" fillId="25" borderId="253" xfId="46" applyFont="1" applyFill="1" applyBorder="1" applyAlignment="1" applyProtection="1">
      <alignment horizontal="center"/>
    </xf>
    <xf numFmtId="0" fontId="39" fillId="25" borderId="254" xfId="46" applyFont="1" applyFill="1" applyBorder="1" applyAlignment="1" applyProtection="1">
      <alignment horizontal="center"/>
    </xf>
    <xf numFmtId="0" fontId="39" fillId="27" borderId="153" xfId="0" applyFont="1" applyFill="1" applyBorder="1" applyAlignment="1">
      <alignment horizontal="center" vertical="center" wrapText="1"/>
    </xf>
    <xf numFmtId="0" fontId="39" fillId="27" borderId="42" xfId="0" applyFont="1" applyFill="1" applyBorder="1" applyAlignment="1">
      <alignment horizontal="center" vertical="center" wrapText="1"/>
    </xf>
    <xf numFmtId="0" fontId="39" fillId="27" borderId="154" xfId="0" applyFont="1" applyFill="1" applyBorder="1" applyAlignment="1">
      <alignment horizontal="center" vertical="center"/>
    </xf>
    <xf numFmtId="0" fontId="39" fillId="27" borderId="125" xfId="0" applyFont="1" applyFill="1" applyBorder="1" applyAlignment="1">
      <alignment horizontal="center" vertical="center"/>
    </xf>
    <xf numFmtId="0" fontId="39" fillId="25" borderId="255" xfId="46" applyFont="1" applyFill="1" applyBorder="1" applyAlignment="1" applyProtection="1">
      <alignment horizontal="center"/>
    </xf>
    <xf numFmtId="0" fontId="33" fillId="25" borderId="151" xfId="50" applyFill="1" applyBorder="1" applyAlignment="1">
      <alignment horizontal="center" vertical="center"/>
    </xf>
    <xf numFmtId="0" fontId="33" fillId="25" borderId="85" xfId="50" applyFill="1" applyBorder="1" applyAlignment="1">
      <alignment horizontal="center" vertical="center"/>
    </xf>
    <xf numFmtId="0" fontId="33" fillId="25" borderId="192" xfId="50" applyFill="1" applyBorder="1" applyAlignment="1">
      <alignment horizontal="center" vertical="center"/>
    </xf>
    <xf numFmtId="0" fontId="33" fillId="25" borderId="247" xfId="50" applyFill="1" applyBorder="1" applyAlignment="1">
      <alignment horizontal="center" vertical="center"/>
    </xf>
    <xf numFmtId="0" fontId="33" fillId="25" borderId="219" xfId="50" applyFill="1" applyBorder="1" applyAlignment="1" applyProtection="1">
      <alignment horizontal="left" vertical="center" wrapText="1"/>
    </xf>
    <xf numFmtId="0" fontId="33" fillId="25" borderId="219" xfId="50" applyFill="1" applyBorder="1" applyAlignment="1" applyProtection="1">
      <alignment horizontal="center" vertical="center"/>
    </xf>
    <xf numFmtId="0" fontId="33" fillId="25" borderId="241" xfId="50" applyFill="1" applyBorder="1" applyAlignment="1" applyProtection="1">
      <alignment horizontal="center"/>
    </xf>
    <xf numFmtId="0" fontId="42" fillId="4" borderId="279" xfId="40" applyFont="1" applyFill="1" applyBorder="1" applyAlignment="1" applyProtection="1">
      <alignment horizontal="center" vertical="center" textRotation="90" wrapText="1"/>
    </xf>
    <xf numFmtId="0" fontId="33" fillId="25" borderId="242" xfId="50" applyFill="1" applyBorder="1" applyAlignment="1" applyProtection="1">
      <alignment horizontal="center"/>
    </xf>
    <xf numFmtId="0" fontId="39" fillId="25" borderId="190" xfId="46" applyFont="1" applyFill="1" applyBorder="1" applyAlignment="1" applyProtection="1">
      <alignment horizontal="center" vertical="center"/>
    </xf>
    <xf numFmtId="0" fontId="33" fillId="25" borderId="72" xfId="50" applyFill="1" applyBorder="1" applyAlignment="1" applyProtection="1">
      <alignment horizontal="center"/>
    </xf>
    <xf numFmtId="0" fontId="33" fillId="25" borderId="244" xfId="50" applyFill="1" applyBorder="1" applyAlignment="1" applyProtection="1">
      <alignment horizontal="center"/>
    </xf>
    <xf numFmtId="0" fontId="21" fillId="0" borderId="50" xfId="50" applyFont="1" applyBorder="1" applyAlignment="1">
      <alignment horizontal="center" vertical="center"/>
    </xf>
    <xf numFmtId="0" fontId="21" fillId="0" borderId="54" xfId="50" applyFont="1" applyBorder="1" applyAlignment="1">
      <alignment horizontal="center" vertical="center"/>
    </xf>
    <xf numFmtId="0" fontId="21" fillId="0" borderId="62" xfId="50" applyFont="1" applyBorder="1" applyAlignment="1">
      <alignment horizontal="center" vertical="center"/>
    </xf>
    <xf numFmtId="0" fontId="21" fillId="0" borderId="151" xfId="50" applyFont="1" applyBorder="1" applyAlignment="1">
      <alignment horizontal="center" vertical="center"/>
    </xf>
    <xf numFmtId="0" fontId="21" fillId="0" borderId="63" xfId="50" applyFont="1" applyBorder="1" applyAlignment="1">
      <alignment horizontal="center" vertical="center"/>
    </xf>
    <xf numFmtId="0" fontId="39" fillId="27" borderId="155" xfId="0" applyFont="1" applyFill="1" applyBorder="1" applyAlignment="1">
      <alignment horizontal="center" vertical="center"/>
    </xf>
    <xf numFmtId="0" fontId="39" fillId="27" borderId="144" xfId="0" applyFont="1" applyFill="1" applyBorder="1" applyAlignment="1">
      <alignment horizontal="center" vertical="center" wrapText="1"/>
    </xf>
    <xf numFmtId="0" fontId="33" fillId="25" borderId="66" xfId="50" applyFont="1" applyFill="1" applyBorder="1" applyAlignment="1" applyProtection="1">
      <alignment horizontal="center" vertical="center"/>
    </xf>
    <xf numFmtId="0" fontId="33" fillId="25" borderId="52" xfId="50" applyFill="1" applyBorder="1" applyAlignment="1" applyProtection="1">
      <alignment horizontal="center" vertical="center" wrapText="1"/>
    </xf>
    <xf numFmtId="0" fontId="44" fillId="27" borderId="78" xfId="40" applyFont="1" applyFill="1" applyBorder="1" applyAlignment="1">
      <alignment horizontal="center" vertical="center" wrapText="1"/>
    </xf>
    <xf numFmtId="0" fontId="44" fillId="27" borderId="169" xfId="40" applyFont="1" applyFill="1" applyBorder="1" applyAlignment="1">
      <alignment horizontal="center" vertical="center" wrapText="1"/>
    </xf>
    <xf numFmtId="0" fontId="53" fillId="0" borderId="0" xfId="51" applyFont="1" applyBorder="1" applyAlignment="1" applyProtection="1">
      <alignment horizontal="center" vertical="center"/>
      <protection locked="0"/>
    </xf>
    <xf numFmtId="0" fontId="53" fillId="0" borderId="0" xfId="51" applyFont="1" applyFill="1" applyBorder="1" applyAlignment="1" applyProtection="1">
      <alignment horizontal="center" vertical="center"/>
    </xf>
    <xf numFmtId="0" fontId="53" fillId="0" borderId="186" xfId="51" applyFont="1" applyFill="1" applyBorder="1" applyAlignment="1" applyProtection="1">
      <alignment horizontal="center" wrapText="1"/>
      <protection locked="0"/>
    </xf>
    <xf numFmtId="0" fontId="53" fillId="0" borderId="187" xfId="51" applyFont="1" applyFill="1" applyBorder="1" applyAlignment="1" applyProtection="1">
      <alignment horizontal="center" wrapText="1"/>
      <protection locked="0"/>
    </xf>
    <xf numFmtId="0" fontId="53" fillId="0" borderId="188" xfId="51" applyFont="1" applyFill="1" applyBorder="1" applyAlignment="1" applyProtection="1">
      <alignment horizontal="center" wrapText="1"/>
      <protection locked="0"/>
    </xf>
    <xf numFmtId="0" fontId="53" fillId="0" borderId="183" xfId="51" applyFont="1" applyFill="1" applyBorder="1" applyAlignment="1" applyProtection="1">
      <alignment horizontal="center" wrapText="1"/>
      <protection locked="0"/>
    </xf>
    <xf numFmtId="0" fontId="53" fillId="0" borderId="83" xfId="51" applyFont="1" applyFill="1" applyBorder="1" applyAlignment="1" applyProtection="1">
      <alignment horizontal="center" wrapText="1"/>
      <protection locked="0"/>
    </xf>
    <xf numFmtId="0" fontId="53" fillId="0" borderId="184" xfId="51" applyFont="1" applyFill="1" applyBorder="1" applyAlignment="1" applyProtection="1">
      <alignment horizontal="center" wrapText="1"/>
      <protection locked="0"/>
    </xf>
    <xf numFmtId="0" fontId="53" fillId="0" borderId="0" xfId="51" applyFont="1" applyFill="1" applyBorder="1" applyAlignment="1" applyProtection="1">
      <alignment horizontal="center" wrapText="1"/>
      <protection locked="0"/>
    </xf>
    <xf numFmtId="0" fontId="53" fillId="0" borderId="57" xfId="51" applyFont="1" applyFill="1" applyBorder="1" applyAlignment="1">
      <alignment horizontal="center" vertical="center"/>
    </xf>
    <xf numFmtId="0" fontId="53" fillId="0" borderId="185" xfId="51" applyFont="1" applyFill="1" applyBorder="1" applyAlignment="1">
      <alignment horizontal="center" vertical="center"/>
    </xf>
    <xf numFmtId="0" fontId="53" fillId="0" borderId="58" xfId="51" applyFont="1" applyFill="1" applyBorder="1" applyAlignment="1">
      <alignment horizontal="center" vertical="center"/>
    </xf>
    <xf numFmtId="0" fontId="53" fillId="0" borderId="172" xfId="51" applyFont="1" applyFill="1" applyBorder="1" applyAlignment="1">
      <alignment horizontal="center" vertical="center"/>
    </xf>
    <xf numFmtId="0" fontId="53" fillId="0" borderId="59" xfId="51" applyFont="1" applyBorder="1" applyAlignment="1">
      <alignment horizontal="center" vertical="center" wrapText="1"/>
    </xf>
    <xf numFmtId="0" fontId="53" fillId="0" borderId="171" xfId="0" applyFont="1" applyBorder="1" applyAlignment="1">
      <alignment horizontal="center" vertical="center" wrapText="1"/>
    </xf>
    <xf numFmtId="0" fontId="52" fillId="0" borderId="185" xfId="51" applyFont="1" applyFill="1" applyBorder="1" applyAlignment="1" applyProtection="1">
      <alignment horizontal="center" vertical="center" wrapText="1"/>
      <protection locked="0"/>
    </xf>
    <xf numFmtId="0" fontId="52" fillId="0" borderId="172" xfId="51" applyFont="1" applyFill="1" applyBorder="1" applyAlignment="1" applyProtection="1">
      <alignment horizontal="left" vertical="center" wrapText="1"/>
      <protection locked="0"/>
    </xf>
    <xf numFmtId="0" fontId="52" fillId="0" borderId="172" xfId="40" applyFont="1" applyFill="1" applyBorder="1" applyAlignment="1" applyProtection="1">
      <alignment horizontal="left" vertical="center"/>
      <protection locked="0"/>
    </xf>
    <xf numFmtId="0" fontId="52" fillId="0" borderId="185" xfId="46" applyFont="1" applyFill="1" applyBorder="1" applyAlignment="1" applyProtection="1">
      <alignment vertical="center"/>
      <protection locked="0"/>
    </xf>
    <xf numFmtId="0" fontId="52" fillId="0" borderId="185" xfId="46" applyFont="1" applyFill="1" applyBorder="1" applyAlignment="1" applyProtection="1">
      <alignment horizontal="left" vertical="center"/>
      <protection locked="0"/>
    </xf>
    <xf numFmtId="0" fontId="52" fillId="0" borderId="0" xfId="46" applyFont="1" applyFill="1" applyBorder="1" applyAlignment="1" applyProtection="1">
      <alignment horizontal="center" vertical="center"/>
      <protection locked="0"/>
    </xf>
    <xf numFmtId="0" fontId="53" fillId="0" borderId="343" xfId="51" applyFont="1" applyFill="1" applyBorder="1" applyAlignment="1">
      <alignment horizontal="center" vertical="center"/>
    </xf>
    <xf numFmtId="0" fontId="53" fillId="0" borderId="303" xfId="51" applyFont="1" applyFill="1" applyBorder="1" applyAlignment="1">
      <alignment horizontal="center" vertical="center"/>
    </xf>
    <xf numFmtId="0" fontId="53" fillId="0" borderId="295" xfId="0" applyFont="1" applyBorder="1" applyAlignment="1">
      <alignment horizontal="center" vertical="center" wrapText="1"/>
    </xf>
    <xf numFmtId="0" fontId="52" fillId="0" borderId="303" xfId="40" applyFont="1" applyFill="1" applyBorder="1" applyAlignment="1" applyProtection="1">
      <alignment horizontal="left" vertical="center"/>
      <protection locked="0"/>
    </xf>
    <xf numFmtId="0" fontId="52" fillId="0" borderId="343" xfId="46" applyFont="1" applyFill="1" applyBorder="1" applyAlignment="1" applyProtection="1">
      <alignment horizontal="left" vertical="center"/>
      <protection locked="0"/>
    </xf>
    <xf numFmtId="0" fontId="52" fillId="0" borderId="343" xfId="0" applyFont="1" applyBorder="1" applyAlignment="1">
      <alignment vertical="center" wrapText="1"/>
    </xf>
    <xf numFmtId="0" fontId="52" fillId="0" borderId="303" xfId="0" applyFont="1" applyBorder="1" applyAlignment="1">
      <alignment vertical="center" wrapText="1"/>
    </xf>
  </cellXfs>
  <cellStyles count="52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7" xr:uid="{00000000-0005-0000-0000-000027000000}"/>
    <cellStyle name="Normál 2 2" xfId="48" xr:uid="{00000000-0005-0000-0000-000028000000}"/>
    <cellStyle name="Normál 3" xfId="49" xr:uid="{00000000-0005-0000-0000-000029000000}"/>
    <cellStyle name="Normál 3 2" xfId="50" xr:uid="{00000000-0005-0000-0000-00002A000000}"/>
    <cellStyle name="Normál_bsc_kep_terv_onkorm_szakir" xfId="39" xr:uid="{00000000-0005-0000-0000-00002B000000}"/>
    <cellStyle name="Normál_H_B séma 0323" xfId="40" xr:uid="{00000000-0005-0000-0000-00002C000000}"/>
    <cellStyle name="Normál_H_B séma 0323 2" xfId="46" xr:uid="{00000000-0005-0000-0000-00002D000000}"/>
    <cellStyle name="Normál_Hír" xfId="51" xr:uid="{00000000-0005-0000-0000-00002E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  <cellStyle name="Százalék" xfId="4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theme="4" tint="-0.499984740745262"/>
    <pageSetUpPr fitToPage="1"/>
  </sheetPr>
  <dimension ref="A1:BG255"/>
  <sheetViews>
    <sheetView view="pageBreakPreview" zoomScale="25" zoomScaleNormal="55" zoomScaleSheetLayoutView="25" zoomScalePageLayoutView="90" workbookViewId="0">
      <pane xSplit="3" ySplit="9" topLeftCell="D10" activePane="bottomRight" state="frozen"/>
      <selection activeCell="C30" sqref="C30"/>
      <selection pane="topRight" activeCell="C30" sqref="C30"/>
      <selection pane="bottomLeft" activeCell="C30" sqref="C30"/>
      <selection pane="bottomRight" sqref="A1:BE131"/>
    </sheetView>
  </sheetViews>
  <sheetFormatPr defaultColWidth="10.6640625" defaultRowHeight="15.75"/>
  <cols>
    <col min="1" max="1" width="17.83203125" style="1" customWidth="1"/>
    <col min="2" max="2" width="7.1640625" style="158" customWidth="1"/>
    <col min="3" max="3" width="70.83203125" style="158" customWidth="1"/>
    <col min="4" max="57" width="9.83203125" style="31" customWidth="1"/>
    <col min="58" max="58" width="47.83203125" style="2" customWidth="1"/>
    <col min="59" max="59" width="32" style="2" bestFit="1" customWidth="1"/>
    <col min="60" max="69" width="1.83203125" style="2" customWidth="1"/>
    <col min="70" max="70" width="2.33203125" style="2" customWidth="1"/>
    <col min="71" max="16384" width="10.6640625" style="2"/>
  </cols>
  <sheetData>
    <row r="1" spans="1:59" ht="23.25">
      <c r="A1" s="756" t="s">
        <v>0</v>
      </c>
      <c r="B1" s="756"/>
      <c r="C1" s="756"/>
      <c r="D1" s="756"/>
      <c r="E1" s="756"/>
      <c r="F1" s="756"/>
      <c r="G1" s="756"/>
      <c r="H1" s="756"/>
      <c r="I1" s="756"/>
      <c r="J1" s="756"/>
      <c r="K1" s="756"/>
      <c r="L1" s="756"/>
      <c r="M1" s="756"/>
      <c r="N1" s="756"/>
      <c r="O1" s="756"/>
      <c r="P1" s="756"/>
      <c r="Q1" s="756"/>
      <c r="R1" s="756"/>
      <c r="S1" s="756"/>
      <c r="T1" s="756"/>
      <c r="U1" s="756"/>
      <c r="V1" s="756"/>
      <c r="W1" s="756"/>
      <c r="X1" s="756"/>
      <c r="Y1" s="756"/>
      <c r="Z1" s="756"/>
      <c r="AA1" s="756"/>
      <c r="AB1" s="756"/>
      <c r="AC1" s="756"/>
      <c r="AD1" s="756"/>
      <c r="AE1" s="756"/>
      <c r="AF1" s="756"/>
      <c r="AG1" s="756"/>
      <c r="AH1" s="756"/>
      <c r="AI1" s="756"/>
      <c r="AJ1" s="756"/>
      <c r="AK1" s="756"/>
      <c r="AL1" s="756"/>
      <c r="AM1" s="756"/>
      <c r="AN1" s="756"/>
      <c r="AO1" s="756"/>
      <c r="AP1" s="756"/>
      <c r="AQ1" s="756"/>
      <c r="AR1" s="756"/>
      <c r="AS1" s="756"/>
      <c r="AT1" s="756"/>
      <c r="AU1" s="756"/>
      <c r="AV1" s="756"/>
      <c r="AW1" s="756"/>
      <c r="AX1" s="756"/>
      <c r="AY1" s="756"/>
      <c r="AZ1" s="756"/>
      <c r="BA1" s="756"/>
      <c r="BB1" s="756"/>
      <c r="BC1" s="756"/>
      <c r="BD1" s="756"/>
      <c r="BE1" s="756"/>
    </row>
    <row r="2" spans="1:59" ht="23.25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1.95" customHeight="1">
      <c r="A3" s="757" t="s">
        <v>530</v>
      </c>
      <c r="B3" s="757"/>
      <c r="C3" s="757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757"/>
      <c r="S3" s="757"/>
      <c r="T3" s="757"/>
      <c r="U3" s="757"/>
      <c r="V3" s="757"/>
      <c r="W3" s="757"/>
      <c r="X3" s="757"/>
      <c r="Y3" s="757"/>
      <c r="Z3" s="757"/>
      <c r="AA3" s="757"/>
      <c r="AB3" s="757"/>
      <c r="AC3" s="757"/>
      <c r="AD3" s="757"/>
      <c r="AE3" s="757"/>
      <c r="AF3" s="757"/>
      <c r="AG3" s="757"/>
      <c r="AH3" s="757"/>
      <c r="AI3" s="757"/>
      <c r="AJ3" s="757"/>
      <c r="AK3" s="757"/>
      <c r="AL3" s="757"/>
      <c r="AM3" s="757"/>
      <c r="AN3" s="757"/>
      <c r="AO3" s="757"/>
      <c r="AP3" s="757"/>
      <c r="AQ3" s="757"/>
      <c r="AR3" s="757"/>
      <c r="AS3" s="757"/>
      <c r="AT3" s="757"/>
      <c r="AU3" s="757"/>
      <c r="AV3" s="757"/>
      <c r="AW3" s="757"/>
      <c r="AX3" s="757"/>
      <c r="AY3" s="757"/>
      <c r="AZ3" s="757"/>
      <c r="BA3" s="757"/>
      <c r="BB3" s="757"/>
      <c r="BC3" s="757"/>
      <c r="BD3" s="757"/>
      <c r="BE3" s="757"/>
    </row>
    <row r="4" spans="1:59" ht="21.95" customHeight="1" thickBot="1">
      <c r="A4" s="756" t="s">
        <v>429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756"/>
      <c r="AB4" s="756"/>
      <c r="AC4" s="756"/>
      <c r="AD4" s="756"/>
      <c r="AE4" s="756"/>
      <c r="AF4" s="756"/>
      <c r="AG4" s="756"/>
      <c r="AH4" s="756"/>
      <c r="AI4" s="756"/>
      <c r="AJ4" s="756"/>
      <c r="AK4" s="756"/>
      <c r="AL4" s="756"/>
      <c r="AM4" s="756"/>
      <c r="AN4" s="756"/>
      <c r="AO4" s="756"/>
      <c r="AP4" s="756"/>
      <c r="AQ4" s="756"/>
      <c r="AR4" s="756"/>
      <c r="AS4" s="756"/>
      <c r="AT4" s="756"/>
      <c r="AU4" s="756"/>
      <c r="AV4" s="756"/>
      <c r="AW4" s="756"/>
      <c r="AX4" s="756"/>
      <c r="AY4" s="756"/>
      <c r="AZ4" s="756"/>
      <c r="BA4" s="756"/>
      <c r="BB4" s="756"/>
      <c r="BC4" s="756"/>
      <c r="BD4" s="756"/>
      <c r="BE4" s="756"/>
    </row>
    <row r="5" spans="1:59" ht="21.95" customHeight="1" thickTop="1" thickBot="1">
      <c r="A5" s="758" t="s">
        <v>1</v>
      </c>
      <c r="B5" s="759" t="s">
        <v>2</v>
      </c>
      <c r="C5" s="760" t="s">
        <v>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763" t="s">
        <v>4</v>
      </c>
      <c r="Q5" s="763"/>
      <c r="R5" s="763"/>
      <c r="S5" s="763"/>
      <c r="T5" s="763"/>
      <c r="U5" s="763"/>
      <c r="V5" s="763"/>
      <c r="W5" s="763"/>
      <c r="X5" s="763"/>
      <c r="Y5" s="763"/>
      <c r="Z5" s="763"/>
      <c r="AA5" s="763"/>
      <c r="AB5" s="763"/>
      <c r="AC5" s="763"/>
      <c r="AD5" s="763"/>
      <c r="AE5" s="763"/>
      <c r="AF5" s="763"/>
      <c r="AG5" s="763"/>
      <c r="AH5" s="763"/>
      <c r="AI5" s="763"/>
      <c r="AJ5" s="763"/>
      <c r="AK5" s="763"/>
      <c r="AL5" s="763"/>
      <c r="AM5" s="763"/>
      <c r="AN5" s="763"/>
      <c r="AO5" s="763"/>
      <c r="AP5" s="763"/>
      <c r="AQ5" s="763"/>
      <c r="AR5" s="763"/>
      <c r="AS5" s="763"/>
      <c r="AT5" s="763"/>
      <c r="AU5" s="763"/>
      <c r="AV5" s="763"/>
      <c r="AW5" s="763"/>
      <c r="AX5" s="763"/>
      <c r="AY5" s="764"/>
      <c r="AZ5" s="785" t="s">
        <v>5</v>
      </c>
      <c r="BA5" s="786"/>
      <c r="BB5" s="786"/>
      <c r="BC5" s="786"/>
      <c r="BD5" s="786"/>
      <c r="BE5" s="786"/>
      <c r="BF5" s="768" t="s">
        <v>47</v>
      </c>
      <c r="BG5" s="770" t="s">
        <v>48</v>
      </c>
    </row>
    <row r="6" spans="1:59" ht="15.75" customHeight="1" thickTop="1" thickBot="1">
      <c r="A6" s="758"/>
      <c r="B6" s="759"/>
      <c r="C6" s="760"/>
      <c r="D6" s="745" t="s">
        <v>6</v>
      </c>
      <c r="E6" s="746"/>
      <c r="F6" s="746"/>
      <c r="G6" s="746"/>
      <c r="H6" s="746"/>
      <c r="I6" s="746"/>
      <c r="J6" s="744" t="s">
        <v>7</v>
      </c>
      <c r="K6" s="744"/>
      <c r="L6" s="744"/>
      <c r="M6" s="744"/>
      <c r="N6" s="744"/>
      <c r="O6" s="744"/>
      <c r="P6" s="746" t="s">
        <v>8</v>
      </c>
      <c r="Q6" s="746"/>
      <c r="R6" s="746"/>
      <c r="S6" s="746"/>
      <c r="T6" s="746"/>
      <c r="U6" s="746"/>
      <c r="V6" s="744" t="s">
        <v>9</v>
      </c>
      <c r="W6" s="744"/>
      <c r="X6" s="744"/>
      <c r="Y6" s="744"/>
      <c r="Z6" s="744"/>
      <c r="AA6" s="744"/>
      <c r="AB6" s="746" t="s">
        <v>10</v>
      </c>
      <c r="AC6" s="746"/>
      <c r="AD6" s="746"/>
      <c r="AE6" s="746"/>
      <c r="AF6" s="746"/>
      <c r="AG6" s="746"/>
      <c r="AH6" s="745" t="s">
        <v>11</v>
      </c>
      <c r="AI6" s="745"/>
      <c r="AJ6" s="745"/>
      <c r="AK6" s="745"/>
      <c r="AL6" s="745"/>
      <c r="AM6" s="745"/>
      <c r="AN6" s="746" t="s">
        <v>34</v>
      </c>
      <c r="AO6" s="746"/>
      <c r="AP6" s="746"/>
      <c r="AQ6" s="746"/>
      <c r="AR6" s="746"/>
      <c r="AS6" s="746"/>
      <c r="AT6" s="744" t="s">
        <v>35</v>
      </c>
      <c r="AU6" s="744"/>
      <c r="AV6" s="744"/>
      <c r="AW6" s="744"/>
      <c r="AX6" s="744"/>
      <c r="AY6" s="761"/>
      <c r="AZ6" s="785"/>
      <c r="BA6" s="786"/>
      <c r="BB6" s="786"/>
      <c r="BC6" s="786"/>
      <c r="BD6" s="786"/>
      <c r="BE6" s="786"/>
      <c r="BF6" s="769"/>
      <c r="BG6" s="771"/>
    </row>
    <row r="7" spans="1:59" ht="15.75" customHeight="1" thickTop="1" thickBot="1">
      <c r="A7" s="758"/>
      <c r="B7" s="759"/>
      <c r="C7" s="760"/>
      <c r="D7" s="765" t="s">
        <v>12</v>
      </c>
      <c r="E7" s="754"/>
      <c r="F7" s="762" t="s">
        <v>13</v>
      </c>
      <c r="G7" s="762"/>
      <c r="H7" s="747" t="s">
        <v>14</v>
      </c>
      <c r="I7" s="748" t="s">
        <v>45</v>
      </c>
      <c r="J7" s="754" t="s">
        <v>12</v>
      </c>
      <c r="K7" s="754"/>
      <c r="L7" s="762" t="s">
        <v>13</v>
      </c>
      <c r="M7" s="762"/>
      <c r="N7" s="747" t="s">
        <v>14</v>
      </c>
      <c r="O7" s="766" t="s">
        <v>46</v>
      </c>
      <c r="P7" s="754" t="s">
        <v>12</v>
      </c>
      <c r="Q7" s="754"/>
      <c r="R7" s="762" t="s">
        <v>13</v>
      </c>
      <c r="S7" s="762"/>
      <c r="T7" s="747" t="s">
        <v>14</v>
      </c>
      <c r="U7" s="766" t="s">
        <v>46</v>
      </c>
      <c r="V7" s="754" t="s">
        <v>12</v>
      </c>
      <c r="W7" s="754"/>
      <c r="X7" s="762" t="s">
        <v>13</v>
      </c>
      <c r="Y7" s="762"/>
      <c r="Z7" s="747" t="s">
        <v>14</v>
      </c>
      <c r="AA7" s="748" t="s">
        <v>46</v>
      </c>
      <c r="AB7" s="754" t="s">
        <v>12</v>
      </c>
      <c r="AC7" s="754"/>
      <c r="AD7" s="762" t="s">
        <v>13</v>
      </c>
      <c r="AE7" s="762"/>
      <c r="AF7" s="747" t="s">
        <v>14</v>
      </c>
      <c r="AG7" s="748" t="s">
        <v>46</v>
      </c>
      <c r="AH7" s="754" t="s">
        <v>12</v>
      </c>
      <c r="AI7" s="754"/>
      <c r="AJ7" s="762" t="s">
        <v>13</v>
      </c>
      <c r="AK7" s="762"/>
      <c r="AL7" s="747" t="s">
        <v>14</v>
      </c>
      <c r="AM7" s="748" t="s">
        <v>46</v>
      </c>
      <c r="AN7" s="754" t="s">
        <v>12</v>
      </c>
      <c r="AO7" s="754"/>
      <c r="AP7" s="762" t="s">
        <v>13</v>
      </c>
      <c r="AQ7" s="762"/>
      <c r="AR7" s="747" t="s">
        <v>14</v>
      </c>
      <c r="AS7" s="748" t="s">
        <v>46</v>
      </c>
      <c r="AT7" s="754" t="s">
        <v>12</v>
      </c>
      <c r="AU7" s="754"/>
      <c r="AV7" s="762" t="s">
        <v>13</v>
      </c>
      <c r="AW7" s="762"/>
      <c r="AX7" s="747" t="s">
        <v>14</v>
      </c>
      <c r="AY7" s="801" t="s">
        <v>45</v>
      </c>
      <c r="AZ7" s="765" t="s">
        <v>12</v>
      </c>
      <c r="BA7" s="754"/>
      <c r="BB7" s="762" t="s">
        <v>13</v>
      </c>
      <c r="BC7" s="762"/>
      <c r="BD7" s="747" t="s">
        <v>14</v>
      </c>
      <c r="BE7" s="800" t="s">
        <v>43</v>
      </c>
      <c r="BF7" s="769"/>
      <c r="BG7" s="771"/>
    </row>
    <row r="8" spans="1:59" ht="80.099999999999994" customHeight="1" thickTop="1" thickBot="1">
      <c r="A8" s="758"/>
      <c r="B8" s="759"/>
      <c r="C8" s="760"/>
      <c r="D8" s="414" t="s">
        <v>27</v>
      </c>
      <c r="E8" s="415" t="s">
        <v>28</v>
      </c>
      <c r="F8" s="416" t="s">
        <v>27</v>
      </c>
      <c r="G8" s="415" t="s">
        <v>28</v>
      </c>
      <c r="H8" s="747"/>
      <c r="I8" s="748"/>
      <c r="J8" s="417" t="s">
        <v>27</v>
      </c>
      <c r="K8" s="415" t="s">
        <v>28</v>
      </c>
      <c r="L8" s="416" t="s">
        <v>27</v>
      </c>
      <c r="M8" s="415" t="s">
        <v>28</v>
      </c>
      <c r="N8" s="747"/>
      <c r="O8" s="767"/>
      <c r="P8" s="417" t="s">
        <v>27</v>
      </c>
      <c r="Q8" s="415" t="s">
        <v>28</v>
      </c>
      <c r="R8" s="416" t="s">
        <v>27</v>
      </c>
      <c r="S8" s="415" t="s">
        <v>28</v>
      </c>
      <c r="T8" s="747"/>
      <c r="U8" s="767"/>
      <c r="V8" s="417" t="s">
        <v>27</v>
      </c>
      <c r="W8" s="415" t="s">
        <v>28</v>
      </c>
      <c r="X8" s="416" t="s">
        <v>27</v>
      </c>
      <c r="Y8" s="415" t="s">
        <v>28</v>
      </c>
      <c r="Z8" s="747"/>
      <c r="AA8" s="748"/>
      <c r="AB8" s="417" t="s">
        <v>27</v>
      </c>
      <c r="AC8" s="415" t="s">
        <v>28</v>
      </c>
      <c r="AD8" s="416" t="s">
        <v>27</v>
      </c>
      <c r="AE8" s="415" t="s">
        <v>28</v>
      </c>
      <c r="AF8" s="747"/>
      <c r="AG8" s="748"/>
      <c r="AH8" s="417" t="s">
        <v>27</v>
      </c>
      <c r="AI8" s="415" t="s">
        <v>28</v>
      </c>
      <c r="AJ8" s="416" t="s">
        <v>27</v>
      </c>
      <c r="AK8" s="415" t="s">
        <v>28</v>
      </c>
      <c r="AL8" s="747"/>
      <c r="AM8" s="748"/>
      <c r="AN8" s="417" t="s">
        <v>27</v>
      </c>
      <c r="AO8" s="415" t="s">
        <v>28</v>
      </c>
      <c r="AP8" s="416" t="s">
        <v>27</v>
      </c>
      <c r="AQ8" s="415" t="s">
        <v>28</v>
      </c>
      <c r="AR8" s="747"/>
      <c r="AS8" s="748"/>
      <c r="AT8" s="417" t="s">
        <v>27</v>
      </c>
      <c r="AU8" s="415" t="s">
        <v>28</v>
      </c>
      <c r="AV8" s="416" t="s">
        <v>27</v>
      </c>
      <c r="AW8" s="415" t="s">
        <v>28</v>
      </c>
      <c r="AX8" s="747"/>
      <c r="AY8" s="801"/>
      <c r="AZ8" s="414" t="s">
        <v>27</v>
      </c>
      <c r="BA8" s="415" t="s">
        <v>28</v>
      </c>
      <c r="BB8" s="416" t="s">
        <v>27</v>
      </c>
      <c r="BC8" s="415" t="s">
        <v>28</v>
      </c>
      <c r="BD8" s="747"/>
      <c r="BE8" s="800"/>
      <c r="BF8" s="769"/>
      <c r="BG8" s="771"/>
    </row>
    <row r="9" spans="1:59" s="4" customFormat="1" ht="15.75" customHeight="1">
      <c r="A9" s="3"/>
      <c r="B9" s="608"/>
      <c r="C9" s="102" t="s">
        <v>52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798"/>
      <c r="Q9" s="798"/>
      <c r="R9" s="798"/>
      <c r="S9" s="798"/>
      <c r="T9" s="798"/>
      <c r="U9" s="798"/>
      <c r="V9" s="798"/>
      <c r="W9" s="798"/>
      <c r="X9" s="798"/>
      <c r="Y9" s="798"/>
      <c r="Z9" s="798"/>
      <c r="AA9" s="798"/>
      <c r="AB9" s="798"/>
      <c r="AC9" s="798"/>
      <c r="AD9" s="798"/>
      <c r="AE9" s="798"/>
      <c r="AF9" s="798"/>
      <c r="AG9" s="798"/>
      <c r="AH9" s="798"/>
      <c r="AI9" s="798"/>
      <c r="AJ9" s="798"/>
      <c r="AK9" s="798"/>
      <c r="AL9" s="798"/>
      <c r="AM9" s="798"/>
      <c r="AN9" s="798"/>
      <c r="AO9" s="798"/>
      <c r="AP9" s="798"/>
      <c r="AQ9" s="798"/>
      <c r="AR9" s="798"/>
      <c r="AS9" s="798"/>
      <c r="AT9" s="798"/>
      <c r="AU9" s="798"/>
      <c r="AV9" s="798"/>
      <c r="AW9" s="798"/>
      <c r="AX9" s="798"/>
      <c r="AY9" s="798"/>
      <c r="AZ9" s="159"/>
      <c r="BA9" s="160" t="str">
        <f>IF(AZ9=0,"",AZ9)</f>
        <v/>
      </c>
      <c r="BB9" s="160"/>
      <c r="BC9" s="160"/>
      <c r="BD9" s="160"/>
      <c r="BE9" s="161"/>
      <c r="BF9" s="272"/>
      <c r="BG9" s="162"/>
    </row>
    <row r="10" spans="1:59" s="17" customFormat="1" ht="15.75" customHeight="1">
      <c r="A10" s="645" t="s">
        <v>612</v>
      </c>
      <c r="B10" s="600" t="s">
        <v>15</v>
      </c>
      <c r="C10" s="646" t="s">
        <v>225</v>
      </c>
      <c r="D10" s="420"/>
      <c r="E10" s="421" t="str">
        <f t="shared" ref="E10" si="0">IF(D10*14=0,"",D10*14)</f>
        <v/>
      </c>
      <c r="F10" s="420">
        <v>12</v>
      </c>
      <c r="G10" s="421">
        <f>IF(F10*15=0,"",F10*15)</f>
        <v>180</v>
      </c>
      <c r="H10" s="420">
        <v>8</v>
      </c>
      <c r="I10" s="422" t="s">
        <v>150</v>
      </c>
      <c r="J10" s="423"/>
      <c r="K10" s="421" t="str">
        <f t="shared" ref="K10:K13" si="1">IF(J10*14=0,"",J10*14)</f>
        <v/>
      </c>
      <c r="L10" s="424"/>
      <c r="M10" s="421" t="str">
        <f t="shared" ref="M10:M13" si="2">IF(L10*14=0,"",L10*14)</f>
        <v/>
      </c>
      <c r="N10" s="424"/>
      <c r="O10" s="425"/>
      <c r="P10" s="424"/>
      <c r="Q10" s="421" t="str">
        <f t="shared" ref="Q10:Q13" si="3">IF(P10*14=0,"",P10*14)</f>
        <v/>
      </c>
      <c r="R10" s="424"/>
      <c r="S10" s="421" t="str">
        <f t="shared" ref="S10:S13" si="4">IF(R10*14=0,"",R10*14)</f>
        <v/>
      </c>
      <c r="T10" s="424"/>
      <c r="U10" s="426"/>
      <c r="V10" s="423"/>
      <c r="W10" s="421" t="str">
        <f t="shared" ref="W10:W13" si="5">IF(V10*14=0,"",V10*14)</f>
        <v/>
      </c>
      <c r="X10" s="424"/>
      <c r="Y10" s="421" t="str">
        <f t="shared" ref="Y10:Y13" si="6">IF(X10*14=0,"",X10*14)</f>
        <v/>
      </c>
      <c r="Z10" s="424"/>
      <c r="AA10" s="425"/>
      <c r="AB10" s="424"/>
      <c r="AC10" s="421" t="str">
        <f t="shared" ref="AC10:AC13" si="7">IF(AB10*14=0,"",AB10*14)</f>
        <v/>
      </c>
      <c r="AD10" s="424"/>
      <c r="AE10" s="421" t="str">
        <f t="shared" ref="AE10:AE13" si="8">IF(AD10*14=0,"",AD10*14)</f>
        <v/>
      </c>
      <c r="AF10" s="424"/>
      <c r="AG10" s="426"/>
      <c r="AH10" s="423"/>
      <c r="AI10" s="421" t="str">
        <f t="shared" ref="AI10:AI13" si="9">IF(AH10*14=0,"",AH10*14)</f>
        <v/>
      </c>
      <c r="AJ10" s="424"/>
      <c r="AK10" s="421" t="str">
        <f t="shared" ref="AK10:AK13" si="10">IF(AJ10*14=0,"",AJ10*14)</f>
        <v/>
      </c>
      <c r="AL10" s="424"/>
      <c r="AM10" s="425"/>
      <c r="AN10" s="423"/>
      <c r="AO10" s="421" t="str">
        <f t="shared" ref="AO10:AO13" si="11">IF(AN10*14=0,"",AN10*14)</f>
        <v/>
      </c>
      <c r="AP10" s="427"/>
      <c r="AQ10" s="421" t="str">
        <f t="shared" ref="AQ10:AQ13" si="12">IF(AP10*14=0,"",AP10*14)</f>
        <v/>
      </c>
      <c r="AR10" s="427"/>
      <c r="AS10" s="428"/>
      <c r="AT10" s="424"/>
      <c r="AU10" s="421" t="str">
        <f t="shared" ref="AU10:AU13" si="13">IF(AT10*14=0,"",AT10*14)</f>
        <v/>
      </c>
      <c r="AV10" s="424"/>
      <c r="AW10" s="421" t="str">
        <f t="shared" ref="AW10:AW13" si="14">IF(AV10*14=0,"",AV10*14)</f>
        <v/>
      </c>
      <c r="AX10" s="424"/>
      <c r="AY10" s="424"/>
      <c r="AZ10" s="429" t="str">
        <f t="shared" ref="AZ10:AZ13" si="15">IF(D10+J10+P10+V10+AB10+AH10+AN10+AT10=0,"",D10+J10+P10+V10+AB10+AH10+AN10+AT10)</f>
        <v/>
      </c>
      <c r="BA10" s="421" t="str">
        <f t="shared" ref="BA10:BA13" si="16">IF((D10+J10+P10+V10+AB10+AH10+AN10+AT10)*14=0,"",(D10+J10+P10+V10+AB10+AH10+AN10+AT10)*14)</f>
        <v/>
      </c>
      <c r="BB10" s="430">
        <f t="shared" ref="BB10:BB13" si="17">IF(F10+L10+R10+X10+AD10+AJ10+AP10+AV10=0,"",F10+L10+R10+X10+AD10+AJ10+AP10+AV10)</f>
        <v>12</v>
      </c>
      <c r="BC10" s="421">
        <v>180</v>
      </c>
      <c r="BD10" s="430">
        <f t="shared" ref="BD10:BD13" si="18">IF(N10+H10+T10+Z10+AF10+AL10+AR10+AX10=0,"",N10+H10+T10+Z10+AF10+AL10+AR10+AX10)</f>
        <v>8</v>
      </c>
      <c r="BE10" s="431">
        <f t="shared" ref="BE10:BE13" si="19">IF(D10+F10+L10+J10+P10+R10+V10+X10+AB10+AD10+AH10+AJ10+AN10+AP10+AT10+AV10=0,"",D10+F10+L10+J10+P10+R10+V10+X10+AB10+AD10+AH10+AJ10+AN10+AP10+AT10+AV10)</f>
        <v>12</v>
      </c>
      <c r="BF10" s="273" t="s">
        <v>230</v>
      </c>
      <c r="BG10" s="93"/>
    </row>
    <row r="11" spans="1:59" s="17" customFormat="1" ht="15.75" customHeight="1">
      <c r="A11" s="645" t="s">
        <v>544</v>
      </c>
      <c r="B11" s="600" t="s">
        <v>15</v>
      </c>
      <c r="C11" s="646" t="s">
        <v>543</v>
      </c>
      <c r="D11" s="420"/>
      <c r="E11" s="421" t="str">
        <f>IF(D11*15=0,"",D11*15)</f>
        <v/>
      </c>
      <c r="F11" s="420">
        <v>4</v>
      </c>
      <c r="G11" s="421">
        <f>IF(F11*15=0,"",F11*15)</f>
        <v>60</v>
      </c>
      <c r="H11" s="420">
        <v>3</v>
      </c>
      <c r="I11" s="422" t="s">
        <v>150</v>
      </c>
      <c r="J11" s="423"/>
      <c r="K11" s="421" t="str">
        <f t="shared" si="1"/>
        <v/>
      </c>
      <c r="L11" s="424"/>
      <c r="M11" s="421" t="str">
        <f t="shared" si="2"/>
        <v/>
      </c>
      <c r="N11" s="424"/>
      <c r="O11" s="425"/>
      <c r="P11" s="424"/>
      <c r="Q11" s="421" t="str">
        <f t="shared" si="3"/>
        <v/>
      </c>
      <c r="R11" s="424"/>
      <c r="S11" s="421" t="str">
        <f t="shared" si="4"/>
        <v/>
      </c>
      <c r="T11" s="424"/>
      <c r="U11" s="426"/>
      <c r="V11" s="423"/>
      <c r="W11" s="421" t="str">
        <f t="shared" si="5"/>
        <v/>
      </c>
      <c r="X11" s="424"/>
      <c r="Y11" s="421" t="str">
        <f t="shared" si="6"/>
        <v/>
      </c>
      <c r="Z11" s="424"/>
      <c r="AA11" s="425"/>
      <c r="AB11" s="424"/>
      <c r="AC11" s="421" t="str">
        <f t="shared" si="7"/>
        <v/>
      </c>
      <c r="AD11" s="424"/>
      <c r="AE11" s="421" t="str">
        <f t="shared" si="8"/>
        <v/>
      </c>
      <c r="AF11" s="424"/>
      <c r="AG11" s="426"/>
      <c r="AH11" s="423"/>
      <c r="AI11" s="421" t="str">
        <f t="shared" si="9"/>
        <v/>
      </c>
      <c r="AJ11" s="424"/>
      <c r="AK11" s="421" t="str">
        <f t="shared" si="10"/>
        <v/>
      </c>
      <c r="AL11" s="424"/>
      <c r="AM11" s="425"/>
      <c r="AN11" s="423"/>
      <c r="AO11" s="421" t="str">
        <f t="shared" si="11"/>
        <v/>
      </c>
      <c r="AP11" s="427"/>
      <c r="AQ11" s="421" t="str">
        <f t="shared" si="12"/>
        <v/>
      </c>
      <c r="AR11" s="427"/>
      <c r="AS11" s="428"/>
      <c r="AT11" s="424"/>
      <c r="AU11" s="421" t="str">
        <f t="shared" si="13"/>
        <v/>
      </c>
      <c r="AV11" s="424"/>
      <c r="AW11" s="421" t="str">
        <f t="shared" si="14"/>
        <v/>
      </c>
      <c r="AX11" s="424"/>
      <c r="AY11" s="424"/>
      <c r="AZ11" s="429" t="str">
        <f t="shared" si="15"/>
        <v/>
      </c>
      <c r="BA11" s="421" t="str">
        <f t="shared" si="16"/>
        <v/>
      </c>
      <c r="BB11" s="430">
        <f t="shared" si="17"/>
        <v>4</v>
      </c>
      <c r="BC11" s="421">
        <f>IF((L11+F11+R11+X11+AD11+AJ11+AP11+AV11)*15=0,"",(L11+F11+R11+X11+AD11+AJ11+AP11+AV11)*15)</f>
        <v>60</v>
      </c>
      <c r="BD11" s="430">
        <f t="shared" si="18"/>
        <v>3</v>
      </c>
      <c r="BE11" s="431">
        <f t="shared" si="19"/>
        <v>4</v>
      </c>
      <c r="BF11" s="273" t="s">
        <v>230</v>
      </c>
      <c r="BG11" s="93"/>
    </row>
    <row r="12" spans="1:59" s="17" customFormat="1" ht="15.75" customHeight="1">
      <c r="A12" s="645" t="s">
        <v>545</v>
      </c>
      <c r="B12" s="600" t="s">
        <v>15</v>
      </c>
      <c r="C12" s="646" t="s">
        <v>532</v>
      </c>
      <c r="D12" s="420"/>
      <c r="E12" s="421" t="str">
        <f t="shared" ref="E12:E13" si="20">IF(D12*14=0,"",D12*14)</f>
        <v/>
      </c>
      <c r="F12" s="420">
        <v>6</v>
      </c>
      <c r="G12" s="421">
        <f t="shared" ref="G12:G14" si="21">IF(F12*15=0,"",F12*15)</f>
        <v>90</v>
      </c>
      <c r="H12" s="420">
        <v>5</v>
      </c>
      <c r="I12" s="422" t="s">
        <v>150</v>
      </c>
      <c r="J12" s="423"/>
      <c r="K12" s="421" t="str">
        <f t="shared" si="1"/>
        <v/>
      </c>
      <c r="L12" s="424"/>
      <c r="M12" s="421" t="str">
        <f t="shared" si="2"/>
        <v/>
      </c>
      <c r="N12" s="424"/>
      <c r="O12" s="425"/>
      <c r="P12" s="424"/>
      <c r="Q12" s="421" t="str">
        <f t="shared" si="3"/>
        <v/>
      </c>
      <c r="R12" s="424"/>
      <c r="S12" s="421" t="str">
        <f t="shared" si="4"/>
        <v/>
      </c>
      <c r="T12" s="424"/>
      <c r="U12" s="426"/>
      <c r="V12" s="423"/>
      <c r="W12" s="421" t="str">
        <f t="shared" si="5"/>
        <v/>
      </c>
      <c r="X12" s="424"/>
      <c r="Y12" s="421" t="str">
        <f t="shared" si="6"/>
        <v/>
      </c>
      <c r="Z12" s="424"/>
      <c r="AA12" s="425"/>
      <c r="AB12" s="424"/>
      <c r="AC12" s="421" t="str">
        <f t="shared" si="7"/>
        <v/>
      </c>
      <c r="AD12" s="424"/>
      <c r="AE12" s="421" t="str">
        <f t="shared" si="8"/>
        <v/>
      </c>
      <c r="AF12" s="424"/>
      <c r="AG12" s="426"/>
      <c r="AH12" s="423"/>
      <c r="AI12" s="421" t="str">
        <f t="shared" si="9"/>
        <v/>
      </c>
      <c r="AJ12" s="424"/>
      <c r="AK12" s="421" t="str">
        <f t="shared" si="10"/>
        <v/>
      </c>
      <c r="AL12" s="424"/>
      <c r="AM12" s="425"/>
      <c r="AN12" s="423"/>
      <c r="AO12" s="421" t="str">
        <f t="shared" si="11"/>
        <v/>
      </c>
      <c r="AP12" s="427"/>
      <c r="AQ12" s="421" t="str">
        <f t="shared" si="12"/>
        <v/>
      </c>
      <c r="AR12" s="427"/>
      <c r="AS12" s="428"/>
      <c r="AT12" s="424"/>
      <c r="AU12" s="421" t="str">
        <f t="shared" si="13"/>
        <v/>
      </c>
      <c r="AV12" s="424"/>
      <c r="AW12" s="421" t="str">
        <f t="shared" si="14"/>
        <v/>
      </c>
      <c r="AX12" s="424"/>
      <c r="AY12" s="424"/>
      <c r="AZ12" s="429" t="str">
        <f t="shared" si="15"/>
        <v/>
      </c>
      <c r="BA12" s="421" t="str">
        <f t="shared" si="16"/>
        <v/>
      </c>
      <c r="BB12" s="430">
        <f t="shared" si="17"/>
        <v>6</v>
      </c>
      <c r="BC12" s="421">
        <f>IF((L12+F12+R12+X12+AD12+AJ12+AP12+AV12)*20=0,"",(L12+F12+R12+X12+AD12+AJ12+AP12+AV12)*20)</f>
        <v>120</v>
      </c>
      <c r="BD12" s="430">
        <f t="shared" si="18"/>
        <v>5</v>
      </c>
      <c r="BE12" s="431">
        <f t="shared" si="19"/>
        <v>6</v>
      </c>
      <c r="BF12" s="273" t="s">
        <v>230</v>
      </c>
      <c r="BG12" s="93"/>
    </row>
    <row r="13" spans="1:59" s="17" customFormat="1" ht="15.75" customHeight="1">
      <c r="A13" s="645" t="s">
        <v>546</v>
      </c>
      <c r="B13" s="600" t="s">
        <v>15</v>
      </c>
      <c r="C13" s="646" t="s">
        <v>533</v>
      </c>
      <c r="D13" s="420"/>
      <c r="E13" s="421" t="str">
        <f t="shared" si="20"/>
        <v/>
      </c>
      <c r="F13" s="420">
        <v>6</v>
      </c>
      <c r="G13" s="421">
        <f t="shared" si="21"/>
        <v>90</v>
      </c>
      <c r="H13" s="420">
        <v>5</v>
      </c>
      <c r="I13" s="422" t="s">
        <v>150</v>
      </c>
      <c r="J13" s="423"/>
      <c r="K13" s="421" t="str">
        <f t="shared" si="1"/>
        <v/>
      </c>
      <c r="L13" s="424"/>
      <c r="M13" s="421" t="str">
        <f t="shared" si="2"/>
        <v/>
      </c>
      <c r="N13" s="424"/>
      <c r="O13" s="425"/>
      <c r="P13" s="424"/>
      <c r="Q13" s="421" t="str">
        <f t="shared" si="3"/>
        <v/>
      </c>
      <c r="R13" s="424"/>
      <c r="S13" s="421" t="str">
        <f t="shared" si="4"/>
        <v/>
      </c>
      <c r="T13" s="424"/>
      <c r="U13" s="426"/>
      <c r="V13" s="423"/>
      <c r="W13" s="421" t="str">
        <f t="shared" si="5"/>
        <v/>
      </c>
      <c r="X13" s="424"/>
      <c r="Y13" s="421" t="str">
        <f t="shared" si="6"/>
        <v/>
      </c>
      <c r="Z13" s="424"/>
      <c r="AA13" s="425"/>
      <c r="AB13" s="424"/>
      <c r="AC13" s="421" t="str">
        <f t="shared" si="7"/>
        <v/>
      </c>
      <c r="AD13" s="424"/>
      <c r="AE13" s="421" t="str">
        <f t="shared" si="8"/>
        <v/>
      </c>
      <c r="AF13" s="424"/>
      <c r="AG13" s="426"/>
      <c r="AH13" s="423"/>
      <c r="AI13" s="421" t="str">
        <f t="shared" si="9"/>
        <v/>
      </c>
      <c r="AJ13" s="424"/>
      <c r="AK13" s="421" t="str">
        <f t="shared" si="10"/>
        <v/>
      </c>
      <c r="AL13" s="424"/>
      <c r="AM13" s="425"/>
      <c r="AN13" s="423"/>
      <c r="AO13" s="421" t="str">
        <f t="shared" si="11"/>
        <v/>
      </c>
      <c r="AP13" s="427"/>
      <c r="AQ13" s="421" t="str">
        <f t="shared" si="12"/>
        <v/>
      </c>
      <c r="AR13" s="427"/>
      <c r="AS13" s="428"/>
      <c r="AT13" s="424"/>
      <c r="AU13" s="421" t="str">
        <f t="shared" si="13"/>
        <v/>
      </c>
      <c r="AV13" s="424"/>
      <c r="AW13" s="421" t="str">
        <f t="shared" si="14"/>
        <v/>
      </c>
      <c r="AX13" s="424"/>
      <c r="AY13" s="424"/>
      <c r="AZ13" s="429" t="str">
        <f t="shared" si="15"/>
        <v/>
      </c>
      <c r="BA13" s="421" t="str">
        <f t="shared" si="16"/>
        <v/>
      </c>
      <c r="BB13" s="430">
        <f t="shared" si="17"/>
        <v>6</v>
      </c>
      <c r="BC13" s="421">
        <f t="shared" ref="BC13:BC14" si="22">IF((L13+F13+R13+X13+AD13+AJ13+AP13+AV13)*20=0,"",(L13+F13+R13+X13+AD13+AJ13+AP13+AV13)*20)</f>
        <v>120</v>
      </c>
      <c r="BD13" s="430">
        <f t="shared" si="18"/>
        <v>5</v>
      </c>
      <c r="BE13" s="431">
        <f t="shared" si="19"/>
        <v>6</v>
      </c>
      <c r="BF13" s="273" t="s">
        <v>230</v>
      </c>
      <c r="BG13" s="93"/>
    </row>
    <row r="14" spans="1:59" s="17" customFormat="1" ht="15.75" customHeight="1">
      <c r="A14" s="645" t="s">
        <v>547</v>
      </c>
      <c r="B14" s="600" t="s">
        <v>15</v>
      </c>
      <c r="C14" s="646" t="s">
        <v>534</v>
      </c>
      <c r="D14" s="420"/>
      <c r="E14" s="421" t="str">
        <f t="shared" ref="E14:E18" si="23">IF(D14*14=0,"",D14*14)</f>
        <v/>
      </c>
      <c r="F14" s="420">
        <v>12</v>
      </c>
      <c r="G14" s="421">
        <f t="shared" si="21"/>
        <v>180</v>
      </c>
      <c r="H14" s="420">
        <v>6</v>
      </c>
      <c r="I14" s="422" t="s">
        <v>150</v>
      </c>
      <c r="J14" s="423"/>
      <c r="K14" s="421" t="str">
        <f t="shared" ref="K14:K16" si="24">IF(J14*14=0,"",J14*14)</f>
        <v/>
      </c>
      <c r="L14" s="424"/>
      <c r="M14" s="421" t="str">
        <f t="shared" ref="M14:M18" si="25">IF(L14*14=0,"",L14*14)</f>
        <v/>
      </c>
      <c r="N14" s="424"/>
      <c r="O14" s="425"/>
      <c r="P14" s="424"/>
      <c r="Q14" s="421" t="str">
        <f t="shared" ref="Q14:Q18" si="26">IF(P14*14=0,"",P14*14)</f>
        <v/>
      </c>
      <c r="R14" s="424"/>
      <c r="S14" s="421" t="str">
        <f t="shared" ref="S14:S18" si="27">IF(R14*14=0,"",R14*14)</f>
        <v/>
      </c>
      <c r="T14" s="424"/>
      <c r="U14" s="426"/>
      <c r="V14" s="423"/>
      <c r="W14" s="421" t="str">
        <f t="shared" ref="W14:W18" si="28">IF(V14*14=0,"",V14*14)</f>
        <v/>
      </c>
      <c r="X14" s="424"/>
      <c r="Y14" s="421" t="str">
        <f t="shared" ref="Y14:Y18" si="29">IF(X14*14=0,"",X14*14)</f>
        <v/>
      </c>
      <c r="Z14" s="424"/>
      <c r="AA14" s="425"/>
      <c r="AB14" s="424"/>
      <c r="AC14" s="421" t="str">
        <f t="shared" ref="AC14:AC18" si="30">IF(AB14*14=0,"",AB14*14)</f>
        <v/>
      </c>
      <c r="AD14" s="424"/>
      <c r="AE14" s="421" t="str">
        <f t="shared" ref="AE14:AE18" si="31">IF(AD14*14=0,"",AD14*14)</f>
        <v/>
      </c>
      <c r="AF14" s="424"/>
      <c r="AG14" s="426"/>
      <c r="AH14" s="423"/>
      <c r="AI14" s="421" t="str">
        <f t="shared" ref="AI14:AI18" si="32">IF(AH14*14=0,"",AH14*14)</f>
        <v/>
      </c>
      <c r="AJ14" s="424"/>
      <c r="AK14" s="421" t="str">
        <f t="shared" ref="AK14:AK18" si="33">IF(AJ14*14=0,"",AJ14*14)</f>
        <v/>
      </c>
      <c r="AL14" s="424"/>
      <c r="AM14" s="425"/>
      <c r="AN14" s="423"/>
      <c r="AO14" s="421" t="str">
        <f t="shared" ref="AO14:AO18" si="34">IF(AN14*14=0,"",AN14*14)</f>
        <v/>
      </c>
      <c r="AP14" s="427"/>
      <c r="AQ14" s="421" t="str">
        <f t="shared" ref="AQ14:AQ18" si="35">IF(AP14*14=0,"",AP14*14)</f>
        <v/>
      </c>
      <c r="AR14" s="427"/>
      <c r="AS14" s="428"/>
      <c r="AT14" s="424"/>
      <c r="AU14" s="421" t="str">
        <f t="shared" ref="AU14:AU18" si="36">IF(AT14*14=0,"",AT14*14)</f>
        <v/>
      </c>
      <c r="AV14" s="424"/>
      <c r="AW14" s="421" t="str">
        <f t="shared" ref="AW14:AW18" si="37">IF(AV14*14=0,"",AV14*14)</f>
        <v/>
      </c>
      <c r="AX14" s="424"/>
      <c r="AY14" s="424"/>
      <c r="AZ14" s="429" t="str">
        <f t="shared" ref="AZ14:AZ18" si="38">IF(D14+J14+P14+V14+AB14+AH14+AN14+AT14=0,"",D14+J14+P14+V14+AB14+AH14+AN14+AT14)</f>
        <v/>
      </c>
      <c r="BA14" s="421" t="str">
        <f t="shared" ref="BA14:BA18" si="39">IF((D14+J14+P14+V14+AB14+AH14+AN14+AT14)*14=0,"",(D14+J14+P14+V14+AB14+AH14+AN14+AT14)*14)</f>
        <v/>
      </c>
      <c r="BB14" s="430">
        <f t="shared" ref="BB14:BB18" si="40">IF(F14+L14+R14+X14+AD14+AJ14+AP14+AV14=0,"",F14+L14+R14+X14+AD14+AJ14+AP14+AV14)</f>
        <v>12</v>
      </c>
      <c r="BC14" s="421">
        <f t="shared" si="22"/>
        <v>240</v>
      </c>
      <c r="BD14" s="430">
        <f t="shared" ref="BD14:BD18" si="41">IF(N14+H14+T14+Z14+AF14+AL14+AR14+AX14=0,"",N14+H14+T14+Z14+AF14+AL14+AR14+AX14)</f>
        <v>6</v>
      </c>
      <c r="BE14" s="431">
        <f t="shared" ref="BE14:BE18" si="42">IF(D14+F14+L14+J14+P14+R14+V14+X14+AB14+AD14+AH14+AJ14+AN14+AP14+AT14+AV14=0,"",D14+F14+L14+J14+P14+R14+V14+X14+AB14+AD14+AH14+AJ14+AN14+AP14+AT14+AV14)</f>
        <v>12</v>
      </c>
      <c r="BF14" s="273" t="s">
        <v>230</v>
      </c>
      <c r="BG14" s="93"/>
    </row>
    <row r="15" spans="1:59" ht="15.75" customHeight="1">
      <c r="A15" s="418" t="s">
        <v>174</v>
      </c>
      <c r="B15" s="600" t="s">
        <v>15</v>
      </c>
      <c r="C15" s="419" t="s">
        <v>175</v>
      </c>
      <c r="D15" s="420"/>
      <c r="E15" s="421" t="str">
        <f t="shared" si="23"/>
        <v/>
      </c>
      <c r="F15" s="420"/>
      <c r="G15" s="421" t="str">
        <f t="shared" ref="G15:G18" si="43">IF(F15*14=0,"",F15*14)</f>
        <v/>
      </c>
      <c r="H15" s="420"/>
      <c r="I15" s="422"/>
      <c r="J15" s="423">
        <v>1</v>
      </c>
      <c r="K15" s="603">
        <f t="shared" si="24"/>
        <v>14</v>
      </c>
      <c r="L15" s="424">
        <v>1</v>
      </c>
      <c r="M15" s="603">
        <f t="shared" si="25"/>
        <v>14</v>
      </c>
      <c r="N15" s="424">
        <v>2</v>
      </c>
      <c r="O15" s="425" t="s">
        <v>150</v>
      </c>
      <c r="P15" s="424"/>
      <c r="Q15" s="421" t="str">
        <f t="shared" si="26"/>
        <v/>
      </c>
      <c r="R15" s="424"/>
      <c r="S15" s="421" t="str">
        <f t="shared" si="27"/>
        <v/>
      </c>
      <c r="T15" s="424"/>
      <c r="U15" s="426"/>
      <c r="V15" s="423"/>
      <c r="W15" s="421" t="str">
        <f t="shared" si="28"/>
        <v/>
      </c>
      <c r="X15" s="424"/>
      <c r="Y15" s="421" t="str">
        <f t="shared" si="29"/>
        <v/>
      </c>
      <c r="Z15" s="424"/>
      <c r="AA15" s="425"/>
      <c r="AB15" s="424"/>
      <c r="AC15" s="421" t="str">
        <f t="shared" si="30"/>
        <v/>
      </c>
      <c r="AD15" s="424"/>
      <c r="AE15" s="421" t="str">
        <f t="shared" si="31"/>
        <v/>
      </c>
      <c r="AF15" s="424"/>
      <c r="AG15" s="426"/>
      <c r="AH15" s="423"/>
      <c r="AI15" s="421" t="str">
        <f t="shared" si="32"/>
        <v/>
      </c>
      <c r="AJ15" s="424"/>
      <c r="AK15" s="421" t="str">
        <f t="shared" si="33"/>
        <v/>
      </c>
      <c r="AL15" s="424"/>
      <c r="AM15" s="425"/>
      <c r="AN15" s="423"/>
      <c r="AO15" s="421" t="str">
        <f t="shared" si="34"/>
        <v/>
      </c>
      <c r="AP15" s="427"/>
      <c r="AQ15" s="421" t="str">
        <f t="shared" si="35"/>
        <v/>
      </c>
      <c r="AR15" s="427"/>
      <c r="AS15" s="428"/>
      <c r="AT15" s="424"/>
      <c r="AU15" s="421" t="str">
        <f t="shared" si="36"/>
        <v/>
      </c>
      <c r="AV15" s="424"/>
      <c r="AW15" s="421" t="str">
        <f t="shared" si="37"/>
        <v/>
      </c>
      <c r="AX15" s="424"/>
      <c r="AY15" s="424"/>
      <c r="AZ15" s="429">
        <f t="shared" si="38"/>
        <v>1</v>
      </c>
      <c r="BA15" s="421">
        <f t="shared" si="39"/>
        <v>14</v>
      </c>
      <c r="BB15" s="430">
        <f t="shared" si="40"/>
        <v>1</v>
      </c>
      <c r="BC15" s="421">
        <f t="shared" ref="BC15:BC18" si="44">IF((L15+F15+R15+X15+AD15+AJ15+AP15+AV15)*14=0,"",(L15+F15+R15+X15+AD15+AJ15+AP15+AV15)*14)</f>
        <v>14</v>
      </c>
      <c r="BD15" s="430">
        <f t="shared" si="41"/>
        <v>2</v>
      </c>
      <c r="BE15" s="431">
        <f t="shared" si="42"/>
        <v>2</v>
      </c>
      <c r="BF15" s="273" t="s">
        <v>238</v>
      </c>
      <c r="BG15" s="93" t="s">
        <v>239</v>
      </c>
    </row>
    <row r="16" spans="1:59" s="17" customFormat="1" ht="15.75" customHeight="1">
      <c r="A16" s="432" t="s">
        <v>168</v>
      </c>
      <c r="B16" s="600" t="s">
        <v>15</v>
      </c>
      <c r="C16" s="419" t="s">
        <v>71</v>
      </c>
      <c r="D16" s="420"/>
      <c r="E16" s="421" t="str">
        <f t="shared" si="23"/>
        <v/>
      </c>
      <c r="F16" s="420"/>
      <c r="G16" s="421" t="str">
        <f t="shared" si="43"/>
        <v/>
      </c>
      <c r="H16" s="420"/>
      <c r="I16" s="422"/>
      <c r="J16" s="423"/>
      <c r="K16" s="421" t="str">
        <f t="shared" si="24"/>
        <v/>
      </c>
      <c r="L16" s="424">
        <v>2</v>
      </c>
      <c r="M16" s="421">
        <f t="shared" si="25"/>
        <v>28</v>
      </c>
      <c r="N16" s="424">
        <v>2</v>
      </c>
      <c r="O16" s="425" t="s">
        <v>150</v>
      </c>
      <c r="P16" s="424"/>
      <c r="Q16" s="421" t="str">
        <f t="shared" si="26"/>
        <v/>
      </c>
      <c r="R16" s="424"/>
      <c r="S16" s="421" t="str">
        <f t="shared" si="27"/>
        <v/>
      </c>
      <c r="T16" s="424"/>
      <c r="U16" s="426"/>
      <c r="V16" s="423"/>
      <c r="W16" s="421" t="str">
        <f t="shared" si="28"/>
        <v/>
      </c>
      <c r="X16" s="424"/>
      <c r="Y16" s="421" t="str">
        <f t="shared" si="29"/>
        <v/>
      </c>
      <c r="Z16" s="424"/>
      <c r="AA16" s="425"/>
      <c r="AB16" s="424"/>
      <c r="AC16" s="421" t="str">
        <f t="shared" si="30"/>
        <v/>
      </c>
      <c r="AD16" s="424"/>
      <c r="AE16" s="421" t="str">
        <f t="shared" si="31"/>
        <v/>
      </c>
      <c r="AF16" s="424"/>
      <c r="AG16" s="426"/>
      <c r="AH16" s="423"/>
      <c r="AI16" s="421" t="str">
        <f t="shared" si="32"/>
        <v/>
      </c>
      <c r="AJ16" s="424"/>
      <c r="AK16" s="421" t="str">
        <f t="shared" si="33"/>
        <v/>
      </c>
      <c r="AL16" s="424"/>
      <c r="AM16" s="425"/>
      <c r="AN16" s="423"/>
      <c r="AO16" s="421" t="str">
        <f t="shared" si="34"/>
        <v/>
      </c>
      <c r="AP16" s="427"/>
      <c r="AQ16" s="421" t="str">
        <f t="shared" si="35"/>
        <v/>
      </c>
      <c r="AR16" s="427"/>
      <c r="AS16" s="428"/>
      <c r="AT16" s="424"/>
      <c r="AU16" s="421" t="str">
        <f t="shared" si="36"/>
        <v/>
      </c>
      <c r="AV16" s="424"/>
      <c r="AW16" s="421" t="str">
        <f t="shared" si="37"/>
        <v/>
      </c>
      <c r="AX16" s="424"/>
      <c r="AY16" s="424"/>
      <c r="AZ16" s="429" t="str">
        <f t="shared" si="38"/>
        <v/>
      </c>
      <c r="BA16" s="421" t="str">
        <f t="shared" si="39"/>
        <v/>
      </c>
      <c r="BB16" s="430">
        <f t="shared" si="40"/>
        <v>2</v>
      </c>
      <c r="BC16" s="421">
        <f t="shared" si="44"/>
        <v>28</v>
      </c>
      <c r="BD16" s="430">
        <f t="shared" si="41"/>
        <v>2</v>
      </c>
      <c r="BE16" s="431">
        <f t="shared" si="42"/>
        <v>2</v>
      </c>
      <c r="BF16" s="273" t="s">
        <v>234</v>
      </c>
      <c r="BG16" s="93" t="s">
        <v>235</v>
      </c>
    </row>
    <row r="17" spans="1:59" ht="15.75" customHeight="1">
      <c r="A17" s="639" t="s">
        <v>590</v>
      </c>
      <c r="B17" s="600" t="s">
        <v>15</v>
      </c>
      <c r="C17" s="646" t="s">
        <v>591</v>
      </c>
      <c r="D17" s="420"/>
      <c r="E17" s="421" t="str">
        <f t="shared" si="23"/>
        <v/>
      </c>
      <c r="F17" s="420"/>
      <c r="G17" s="421" t="str">
        <f t="shared" si="43"/>
        <v/>
      </c>
      <c r="H17" s="420"/>
      <c r="I17" s="422"/>
      <c r="J17" s="423"/>
      <c r="K17" s="603"/>
      <c r="L17" s="569">
        <v>2</v>
      </c>
      <c r="M17" s="421">
        <f t="shared" si="25"/>
        <v>28</v>
      </c>
      <c r="N17" s="569">
        <v>2</v>
      </c>
      <c r="O17" s="573" t="s">
        <v>104</v>
      </c>
      <c r="P17" s="424"/>
      <c r="Q17" s="421" t="str">
        <f t="shared" si="26"/>
        <v/>
      </c>
      <c r="R17" s="424"/>
      <c r="S17" s="421" t="str">
        <f t="shared" si="27"/>
        <v/>
      </c>
      <c r="T17" s="424"/>
      <c r="U17" s="426"/>
      <c r="V17" s="423"/>
      <c r="W17" s="421" t="str">
        <f t="shared" si="28"/>
        <v/>
      </c>
      <c r="X17" s="424"/>
      <c r="Y17" s="421" t="str">
        <f t="shared" si="29"/>
        <v/>
      </c>
      <c r="Z17" s="424"/>
      <c r="AA17" s="425"/>
      <c r="AB17" s="424"/>
      <c r="AC17" s="421" t="str">
        <f t="shared" si="30"/>
        <v/>
      </c>
      <c r="AD17" s="424"/>
      <c r="AE17" s="421" t="str">
        <f t="shared" si="31"/>
        <v/>
      </c>
      <c r="AF17" s="424"/>
      <c r="AG17" s="426"/>
      <c r="AH17" s="423"/>
      <c r="AI17" s="421" t="str">
        <f t="shared" si="32"/>
        <v/>
      </c>
      <c r="AJ17" s="424"/>
      <c r="AK17" s="421" t="str">
        <f t="shared" si="33"/>
        <v/>
      </c>
      <c r="AL17" s="424"/>
      <c r="AM17" s="425"/>
      <c r="AN17" s="423"/>
      <c r="AO17" s="421" t="str">
        <f t="shared" si="34"/>
        <v/>
      </c>
      <c r="AP17" s="427"/>
      <c r="AQ17" s="421" t="str">
        <f t="shared" si="35"/>
        <v/>
      </c>
      <c r="AR17" s="427"/>
      <c r="AS17" s="428"/>
      <c r="AT17" s="424"/>
      <c r="AU17" s="421" t="str">
        <f t="shared" si="36"/>
        <v/>
      </c>
      <c r="AV17" s="424"/>
      <c r="AW17" s="421" t="str">
        <f t="shared" si="37"/>
        <v/>
      </c>
      <c r="AX17" s="424"/>
      <c r="AY17" s="424"/>
      <c r="AZ17" s="429" t="str">
        <f t="shared" si="38"/>
        <v/>
      </c>
      <c r="BA17" s="421" t="str">
        <f t="shared" si="39"/>
        <v/>
      </c>
      <c r="BB17" s="430">
        <f t="shared" si="40"/>
        <v>2</v>
      </c>
      <c r="BC17" s="421">
        <f t="shared" si="44"/>
        <v>28</v>
      </c>
      <c r="BD17" s="430">
        <f t="shared" si="41"/>
        <v>2</v>
      </c>
      <c r="BE17" s="431">
        <f t="shared" si="42"/>
        <v>2</v>
      </c>
      <c r="BF17" s="273" t="s">
        <v>233</v>
      </c>
      <c r="BG17" s="93" t="s">
        <v>240</v>
      </c>
    </row>
    <row r="18" spans="1:59" ht="15.75" customHeight="1">
      <c r="A18" s="418" t="s">
        <v>176</v>
      </c>
      <c r="B18" s="600" t="s">
        <v>15</v>
      </c>
      <c r="C18" s="419" t="s">
        <v>196</v>
      </c>
      <c r="D18" s="569"/>
      <c r="E18" s="421" t="str">
        <f t="shared" si="23"/>
        <v/>
      </c>
      <c r="F18" s="569"/>
      <c r="G18" s="421" t="str">
        <f t="shared" si="43"/>
        <v/>
      </c>
      <c r="H18" s="569"/>
      <c r="I18" s="570"/>
      <c r="J18" s="571">
        <v>2</v>
      </c>
      <c r="K18" s="603">
        <f t="shared" ref="K18" si="45">IF(J18*14=0,"",J18*14)</f>
        <v>28</v>
      </c>
      <c r="L18" s="569"/>
      <c r="M18" s="603" t="str">
        <f t="shared" si="25"/>
        <v/>
      </c>
      <c r="N18" s="424">
        <v>2</v>
      </c>
      <c r="O18" s="425" t="s">
        <v>104</v>
      </c>
      <c r="P18" s="424"/>
      <c r="Q18" s="421" t="str">
        <f t="shared" si="26"/>
        <v/>
      </c>
      <c r="R18" s="424"/>
      <c r="S18" s="421" t="str">
        <f t="shared" si="27"/>
        <v/>
      </c>
      <c r="T18" s="424"/>
      <c r="U18" s="426"/>
      <c r="V18" s="423"/>
      <c r="W18" s="421" t="str">
        <f t="shared" si="28"/>
        <v/>
      </c>
      <c r="X18" s="424"/>
      <c r="Y18" s="421" t="str">
        <f t="shared" si="29"/>
        <v/>
      </c>
      <c r="Z18" s="424"/>
      <c r="AA18" s="425"/>
      <c r="AB18" s="424"/>
      <c r="AC18" s="421" t="str">
        <f t="shared" si="30"/>
        <v/>
      </c>
      <c r="AD18" s="424"/>
      <c r="AE18" s="421" t="str">
        <f t="shared" si="31"/>
        <v/>
      </c>
      <c r="AF18" s="424"/>
      <c r="AG18" s="426"/>
      <c r="AH18" s="423"/>
      <c r="AI18" s="421" t="str">
        <f t="shared" si="32"/>
        <v/>
      </c>
      <c r="AJ18" s="424"/>
      <c r="AK18" s="421" t="str">
        <f t="shared" si="33"/>
        <v/>
      </c>
      <c r="AL18" s="424"/>
      <c r="AM18" s="425"/>
      <c r="AN18" s="423"/>
      <c r="AO18" s="421" t="str">
        <f t="shared" si="34"/>
        <v/>
      </c>
      <c r="AP18" s="427"/>
      <c r="AQ18" s="421" t="str">
        <f t="shared" si="35"/>
        <v/>
      </c>
      <c r="AR18" s="427"/>
      <c r="AS18" s="428"/>
      <c r="AT18" s="424"/>
      <c r="AU18" s="421" t="str">
        <f t="shared" si="36"/>
        <v/>
      </c>
      <c r="AV18" s="424"/>
      <c r="AW18" s="421" t="str">
        <f t="shared" si="37"/>
        <v/>
      </c>
      <c r="AX18" s="424"/>
      <c r="AY18" s="424"/>
      <c r="AZ18" s="429">
        <f t="shared" si="38"/>
        <v>2</v>
      </c>
      <c r="BA18" s="421">
        <f t="shared" si="39"/>
        <v>28</v>
      </c>
      <c r="BB18" s="430" t="str">
        <f t="shared" si="40"/>
        <v/>
      </c>
      <c r="BC18" s="421" t="str">
        <f t="shared" si="44"/>
        <v/>
      </c>
      <c r="BD18" s="430">
        <f t="shared" si="41"/>
        <v>2</v>
      </c>
      <c r="BE18" s="431">
        <f t="shared" si="42"/>
        <v>2</v>
      </c>
      <c r="BF18" s="273" t="s">
        <v>231</v>
      </c>
      <c r="BG18" s="93" t="s">
        <v>462</v>
      </c>
    </row>
    <row r="19" spans="1:59" ht="15.75" customHeight="1">
      <c r="A19" s="418" t="s">
        <v>172</v>
      </c>
      <c r="B19" s="600" t="s">
        <v>15</v>
      </c>
      <c r="C19" s="419" t="s">
        <v>173</v>
      </c>
      <c r="D19" s="420"/>
      <c r="E19" s="421" t="str">
        <f>IF(D19*14=0,"",D19*14)</f>
        <v/>
      </c>
      <c r="F19" s="424"/>
      <c r="G19" s="421" t="str">
        <f>IF(F19*14=0,"",F19*14)</f>
        <v/>
      </c>
      <c r="H19" s="424"/>
      <c r="I19" s="426"/>
      <c r="J19" s="423">
        <v>2</v>
      </c>
      <c r="K19" s="421">
        <f>IF(J19*14=0,"",J19*14)</f>
        <v>28</v>
      </c>
      <c r="L19" s="424"/>
      <c r="M19" s="603" t="str">
        <f>IF(L19*14=0,"",L19*14)</f>
        <v/>
      </c>
      <c r="N19" s="424">
        <v>2</v>
      </c>
      <c r="O19" s="425" t="s">
        <v>104</v>
      </c>
      <c r="P19" s="424"/>
      <c r="Q19" s="421" t="str">
        <f>IF(P19*14=0,"",P19*14)</f>
        <v/>
      </c>
      <c r="R19" s="424"/>
      <c r="S19" s="421" t="str">
        <f>IF(R19*14=0,"",R19*14)</f>
        <v/>
      </c>
      <c r="T19" s="424"/>
      <c r="U19" s="426"/>
      <c r="V19" s="423"/>
      <c r="W19" s="421" t="str">
        <f>IF(V19*14=0,"",V19*14)</f>
        <v/>
      </c>
      <c r="X19" s="424"/>
      <c r="Y19" s="421" t="str">
        <f>IF(X19*14=0,"",X19*14)</f>
        <v/>
      </c>
      <c r="Z19" s="424"/>
      <c r="AA19" s="425"/>
      <c r="AB19" s="424"/>
      <c r="AC19" s="421" t="str">
        <f>IF(AB19*14=0,"",AB19*14)</f>
        <v/>
      </c>
      <c r="AD19" s="424"/>
      <c r="AE19" s="421" t="str">
        <f>IF(AD19*14=0,"",AD19*14)</f>
        <v/>
      </c>
      <c r="AF19" s="424"/>
      <c r="AG19" s="426"/>
      <c r="AH19" s="423"/>
      <c r="AI19" s="421" t="str">
        <f>IF(AH19*14=0,"",AH19*14)</f>
        <v/>
      </c>
      <c r="AJ19" s="424"/>
      <c r="AK19" s="421" t="str">
        <f>IF(AJ19*14=0,"",AJ19*14)</f>
        <v/>
      </c>
      <c r="AL19" s="424"/>
      <c r="AM19" s="425"/>
      <c r="AN19" s="423"/>
      <c r="AO19" s="421" t="str">
        <f>IF(AN19*14=0,"",AN19*14)</f>
        <v/>
      </c>
      <c r="AP19" s="427"/>
      <c r="AQ19" s="421" t="str">
        <f>IF(AP19*14=0,"",AP19*14)</f>
        <v/>
      </c>
      <c r="AR19" s="427"/>
      <c r="AS19" s="428"/>
      <c r="AT19" s="424"/>
      <c r="AU19" s="421" t="str">
        <f>IF(AT19*14=0,"",AT19*14)</f>
        <v/>
      </c>
      <c r="AV19" s="424"/>
      <c r="AW19" s="421" t="str">
        <f>IF(AV19*14=0,"",AV19*14)</f>
        <v/>
      </c>
      <c r="AX19" s="424"/>
      <c r="AY19" s="424"/>
      <c r="AZ19" s="429">
        <f>IF(D19+J19+P19+V19+AB19+AH19+AN19+AT19=0,"",D19+J19+P19+V19+AB19+AH19+AN19+AT19)</f>
        <v>2</v>
      </c>
      <c r="BA19" s="421">
        <f>IF((D19+J19+P19+V19+AB19+AH19+AN19+AT19)*14=0,"",(D19+J19+P19+V19+AB19+AH19+AN19+AT19)*14)</f>
        <v>28</v>
      </c>
      <c r="BB19" s="430" t="str">
        <f>IF(F19+L19+R19+X19+AD19+AJ19+AP19+AV19=0,"",F19+L19+R19+X19+AD19+AJ19+AP19+AV19)</f>
        <v/>
      </c>
      <c r="BC19" s="421" t="str">
        <f>IF((L19+F19+R19+X19+AD19+AJ19+AP19+AV19)*14=0,"",(L19+F19+R19+X19+AD19+AJ19+AP19+AV19)*14)</f>
        <v/>
      </c>
      <c r="BD19" s="430">
        <f>IF(N19+H19+T19+Z19+AF19+AL19+AR19+AX19=0,"",N19+H19+T19+Z19+AF19+AL19+AR19+AX19)</f>
        <v>2</v>
      </c>
      <c r="BE19" s="431">
        <f>IF(D19+F19+L19+J19+P19+R19+V19+X19+AB19+AD19+AH19+AJ19+AN19+AP19+AT19+AV19=0,"",D19+F19+L19+J19+P19+R19+V19+X19+AB19+AD19+AH19+AJ19+AN19+AP19+AT19+AV19)</f>
        <v>2</v>
      </c>
      <c r="BF19" s="273" t="s">
        <v>231</v>
      </c>
      <c r="BG19" s="93" t="s">
        <v>237</v>
      </c>
    </row>
    <row r="20" spans="1:59" ht="15.75" customHeight="1">
      <c r="A20" s="418" t="s">
        <v>177</v>
      </c>
      <c r="B20" s="600" t="s">
        <v>15</v>
      </c>
      <c r="C20" s="434" t="s">
        <v>178</v>
      </c>
      <c r="D20" s="571"/>
      <c r="E20" s="421" t="str">
        <f t="shared" ref="E20:E29" si="46">IF(D20*14=0,"",D20*14)</f>
        <v/>
      </c>
      <c r="F20" s="569"/>
      <c r="G20" s="421" t="str">
        <f t="shared" ref="G20:G29" si="47">IF(F20*14=0,"",F20*14)</f>
        <v/>
      </c>
      <c r="H20" s="569"/>
      <c r="I20" s="570"/>
      <c r="J20" s="571">
        <v>2</v>
      </c>
      <c r="K20" s="603">
        <f>IF(J20*14=0,"",J20*14)</f>
        <v>28</v>
      </c>
      <c r="L20" s="569"/>
      <c r="M20" s="603" t="str">
        <f>IF(L20*14=0,"",L20*14)</f>
        <v/>
      </c>
      <c r="N20" s="424">
        <v>2</v>
      </c>
      <c r="O20" s="425" t="s">
        <v>104</v>
      </c>
      <c r="P20" s="424"/>
      <c r="Q20" s="421" t="str">
        <f>IF(P20*14=0,"",P20*14)</f>
        <v/>
      </c>
      <c r="R20" s="424"/>
      <c r="S20" s="421" t="str">
        <f>IF(R20*14=0,"",R20*14)</f>
        <v/>
      </c>
      <c r="T20" s="424"/>
      <c r="U20" s="426"/>
      <c r="V20" s="423"/>
      <c r="W20" s="421" t="str">
        <f>IF(V20*14=0,"",V20*14)</f>
        <v/>
      </c>
      <c r="X20" s="424"/>
      <c r="Y20" s="421" t="str">
        <f>IF(X20*14=0,"",X20*14)</f>
        <v/>
      </c>
      <c r="Z20" s="424"/>
      <c r="AA20" s="425"/>
      <c r="AB20" s="424"/>
      <c r="AC20" s="421" t="str">
        <f>IF(AB20*14=0,"",AB20*14)</f>
        <v/>
      </c>
      <c r="AD20" s="424"/>
      <c r="AE20" s="421" t="str">
        <f>IF(AD20*14=0,"",AD20*14)</f>
        <v/>
      </c>
      <c r="AF20" s="424"/>
      <c r="AG20" s="426"/>
      <c r="AH20" s="423"/>
      <c r="AI20" s="421" t="str">
        <f>IF(AH20*14=0,"",AH20*14)</f>
        <v/>
      </c>
      <c r="AJ20" s="424"/>
      <c r="AK20" s="421" t="str">
        <f>IF(AJ20*14=0,"",AJ20*14)</f>
        <v/>
      </c>
      <c r="AL20" s="424"/>
      <c r="AM20" s="425"/>
      <c r="AN20" s="423"/>
      <c r="AO20" s="421" t="str">
        <f>IF(AN20*14=0,"",AN20*14)</f>
        <v/>
      </c>
      <c r="AP20" s="427"/>
      <c r="AQ20" s="421" t="str">
        <f>IF(AP20*14=0,"",AP20*14)</f>
        <v/>
      </c>
      <c r="AR20" s="427"/>
      <c r="AS20" s="428"/>
      <c r="AT20" s="424"/>
      <c r="AU20" s="421" t="str">
        <f>IF(AT20*14=0,"",AT20*14)</f>
        <v/>
      </c>
      <c r="AV20" s="424"/>
      <c r="AW20" s="421" t="str">
        <f>IF(AV20*14=0,"",AV20*14)</f>
        <v/>
      </c>
      <c r="AX20" s="424"/>
      <c r="AY20" s="424"/>
      <c r="AZ20" s="429">
        <f>IF(D20+J20+P20+V20+AB20+AH20+AN20+AT20=0,"",D20+J20+P20+V20+AB20+AH20+AN20+AT20)</f>
        <v>2</v>
      </c>
      <c r="BA20" s="421">
        <f>IF((D20+J20+P20+V20+AB20+AH20+AN20+AT20)*14=0,"",(D20+J20+P20+V20+AB20+AH20+AN20+AT20)*14)</f>
        <v>28</v>
      </c>
      <c r="BB20" s="430" t="str">
        <f>IF(F20+L20+R20+X20+AD20+AJ20+AP20+AV20=0,"",F20+L20+R20+X20+AD20+AJ20+AP20+AV20)</f>
        <v/>
      </c>
      <c r="BC20" s="421" t="str">
        <f>IF((L20+F20+R20+X20+AD20+AJ20+AP20+AV20)*14=0,"",(L20+F20+R20+X20+AD20+AJ20+AP20+AV20)*14)</f>
        <v/>
      </c>
      <c r="BD20" s="430">
        <f>IF(N20+H20+T20+Z20+AF20+AL20+AR20+AX20=0,"",N20+H20+T20+Z20+AF20+AL20+AR20+AX20)</f>
        <v>2</v>
      </c>
      <c r="BE20" s="431">
        <f>IF(D20+F20+L20+J20+P20+R20+V20+X20+AB20+AD20+AH20+AJ20+AN20+AP20+AT20+AV20=0,"",D20+F20+L20+J20+P20+R20+V20+X20+AB20+AD20+AH20+AJ20+AN20+AP20+AT20+AV20)</f>
        <v>2</v>
      </c>
      <c r="BF20" s="273" t="s">
        <v>238</v>
      </c>
      <c r="BG20" s="93" t="s">
        <v>242</v>
      </c>
    </row>
    <row r="21" spans="1:59" ht="15.75" customHeight="1">
      <c r="A21" s="648" t="s">
        <v>583</v>
      </c>
      <c r="B21" s="600" t="s">
        <v>15</v>
      </c>
      <c r="C21" s="646" t="s">
        <v>582</v>
      </c>
      <c r="D21" s="571"/>
      <c r="E21" s="421" t="str">
        <f t="shared" si="46"/>
        <v/>
      </c>
      <c r="F21" s="569"/>
      <c r="G21" s="421" t="str">
        <f t="shared" si="47"/>
        <v/>
      </c>
      <c r="H21" s="569"/>
      <c r="I21" s="570"/>
      <c r="J21" s="571">
        <v>2</v>
      </c>
      <c r="K21" s="603">
        <f>IF(J21*14=0,"",J21*14)</f>
        <v>28</v>
      </c>
      <c r="L21" s="569"/>
      <c r="M21" s="603" t="str">
        <f>IF(L21*14=0,"",L21*14)</f>
        <v/>
      </c>
      <c r="N21" s="427">
        <v>2</v>
      </c>
      <c r="O21" s="425" t="s">
        <v>15</v>
      </c>
      <c r="P21" s="424"/>
      <c r="Q21" s="421" t="str">
        <f>IF(P21*14=0,"",P21*14)</f>
        <v/>
      </c>
      <c r="R21" s="424"/>
      <c r="S21" s="421" t="str">
        <f>IF(R21*14=0,"",R21*14)</f>
        <v/>
      </c>
      <c r="T21" s="424"/>
      <c r="U21" s="426"/>
      <c r="V21" s="423"/>
      <c r="W21" s="421" t="str">
        <f>IF(V21*14=0,"",V21*14)</f>
        <v/>
      </c>
      <c r="X21" s="424"/>
      <c r="Y21" s="421" t="str">
        <f>IF(X21*14=0,"",X21*14)</f>
        <v/>
      </c>
      <c r="Z21" s="427"/>
      <c r="AA21" s="425"/>
      <c r="AB21" s="424"/>
      <c r="AC21" s="421" t="str">
        <f>IF(AB21*14=0,"",AB21*14)</f>
        <v/>
      </c>
      <c r="AD21" s="424"/>
      <c r="AE21" s="421" t="str">
        <f>IF(AD21*14=0,"",AD21*14)</f>
        <v/>
      </c>
      <c r="AF21" s="424"/>
      <c r="AG21" s="426"/>
      <c r="AH21" s="423"/>
      <c r="AI21" s="421" t="str">
        <f>IF(AH21*14=0,"",AH21*14)</f>
        <v/>
      </c>
      <c r="AJ21" s="424"/>
      <c r="AK21" s="421" t="str">
        <f>IF(AJ21*14=0,"",AJ21*14)</f>
        <v/>
      </c>
      <c r="AL21" s="424"/>
      <c r="AM21" s="425"/>
      <c r="AN21" s="423"/>
      <c r="AO21" s="421" t="str">
        <f>IF(AN21*14=0,"",AN21*14)</f>
        <v/>
      </c>
      <c r="AP21" s="427"/>
      <c r="AQ21" s="421" t="str">
        <f>IF(AP21*14=0,"",AP21*14)</f>
        <v/>
      </c>
      <c r="AR21" s="427"/>
      <c r="AS21" s="428"/>
      <c r="AT21" s="424"/>
      <c r="AU21" s="421" t="str">
        <f>IF(AT21*14=0,"",AT21*14)</f>
        <v/>
      </c>
      <c r="AV21" s="424"/>
      <c r="AW21" s="421" t="str">
        <f>IF(AV21*14=0,"",AV21*14)</f>
        <v/>
      </c>
      <c r="AX21" s="424"/>
      <c r="AY21" s="424"/>
      <c r="AZ21" s="429">
        <f>IF(D21+J21+P21+V21+AB21+AH21+AN21+AT21=0,"",D21+J21+P21+V21+AB21+AH21+AN21+AT21)</f>
        <v>2</v>
      </c>
      <c r="BA21" s="421">
        <f>IF((D21+J21+P21+V21+AB21+AH21+AN21+AT21)*14=0,"",(D21+J21+P21+V21+AB21+AH21+AN21+AT21)*14)</f>
        <v>28</v>
      </c>
      <c r="BB21" s="430" t="str">
        <f>IF(F21+L21+R21+X21+AD21+AJ21+AP21+AV21=0,"",F21+L21+R21+X21+AD21+AJ21+AP21+AV21)</f>
        <v/>
      </c>
      <c r="BC21" s="421" t="str">
        <f>IF((L21+F21+R21+X21+AD21+AJ21+AP21+AV21)*14=0,"",(L21+F21+R21+X21+AD21+AJ21+AP21+AV21)*14)</f>
        <v/>
      </c>
      <c r="BD21" s="430">
        <f>IF(N21+H21+T21+Z21+AF21+AL21+AR21+AX21=0,"",N21+H21+T21+Z21+AF21+AL21+AR21+AX21)</f>
        <v>2</v>
      </c>
      <c r="BE21" s="431">
        <f>IF(D21+F21+L21+J21+P21+R21+V21+X21+AB21+AD21+AH21+AJ21+AN21+AP21+AT21+AV21=0,"",D21+F21+L21+J21+P21+R21+V21+X21+AB21+AD21+AH21+AJ21+AN21+AP21+AT21+AV21)</f>
        <v>2</v>
      </c>
      <c r="BF21" s="273" t="s">
        <v>244</v>
      </c>
      <c r="BG21" s="93" t="s">
        <v>243</v>
      </c>
    </row>
    <row r="22" spans="1:59" ht="15.75" customHeight="1">
      <c r="A22" s="649" t="s">
        <v>596</v>
      </c>
      <c r="B22" s="600" t="s">
        <v>15</v>
      </c>
      <c r="C22" s="650" t="s">
        <v>181</v>
      </c>
      <c r="D22" s="571"/>
      <c r="E22" s="421" t="str">
        <f t="shared" si="46"/>
        <v/>
      </c>
      <c r="F22" s="569"/>
      <c r="G22" s="421" t="str">
        <f t="shared" si="47"/>
        <v/>
      </c>
      <c r="H22" s="569"/>
      <c r="I22" s="570"/>
      <c r="J22" s="571"/>
      <c r="K22" s="603" t="str">
        <f t="shared" ref="K22:K29" si="48">IF(J22*14=0,"",J22*14)</f>
        <v/>
      </c>
      <c r="L22" s="569">
        <v>2</v>
      </c>
      <c r="M22" s="603">
        <f t="shared" ref="M22:M29" si="49">IF(L22*14=0,"",L22*14)</f>
        <v>28</v>
      </c>
      <c r="N22" s="436">
        <v>2</v>
      </c>
      <c r="O22" s="422" t="s">
        <v>150</v>
      </c>
      <c r="P22" s="423"/>
      <c r="Q22" s="421" t="str">
        <f t="shared" ref="Q22:Q29" si="50">IF(P22*14=0,"",P22*14)</f>
        <v/>
      </c>
      <c r="R22" s="424"/>
      <c r="S22" s="421" t="str">
        <f t="shared" ref="S22:S23" si="51">IF(R22*14=0,"",R22*14)</f>
        <v/>
      </c>
      <c r="T22" s="424"/>
      <c r="U22" s="426"/>
      <c r="V22" s="423"/>
      <c r="W22" s="421" t="str">
        <f t="shared" ref="W22:W29" si="52">IF(V22*14=0,"",V22*14)</f>
        <v/>
      </c>
      <c r="X22" s="424"/>
      <c r="Y22" s="421" t="str">
        <f t="shared" ref="Y22:Y29" si="53">IF(X22*14=0,"",X22*14)</f>
        <v/>
      </c>
      <c r="Z22" s="424"/>
      <c r="AA22" s="425"/>
      <c r="AB22" s="424"/>
      <c r="AC22" s="421" t="str">
        <f t="shared" ref="AC22:AC29" si="54">IF(AB22*14=0,"",AB22*14)</f>
        <v/>
      </c>
      <c r="AD22" s="424"/>
      <c r="AE22" s="421" t="str">
        <f t="shared" ref="AE22:AE29" si="55">IF(AD22*14=0,"",AD22*14)</f>
        <v/>
      </c>
      <c r="AF22" s="424"/>
      <c r="AG22" s="426"/>
      <c r="AH22" s="423"/>
      <c r="AI22" s="421" t="str">
        <f t="shared" ref="AI22:AI29" si="56">IF(AH22*14=0,"",AH22*14)</f>
        <v/>
      </c>
      <c r="AJ22" s="424"/>
      <c r="AK22" s="421" t="str">
        <f t="shared" ref="AK22:AK29" si="57">IF(AJ22*14=0,"",AJ22*14)</f>
        <v/>
      </c>
      <c r="AL22" s="424"/>
      <c r="AM22" s="425"/>
      <c r="AN22" s="423"/>
      <c r="AO22" s="421" t="str">
        <f t="shared" ref="AO22:AO29" si="58">IF(AN22*14=0,"",AN22*14)</f>
        <v/>
      </c>
      <c r="AP22" s="427"/>
      <c r="AQ22" s="421" t="str">
        <f t="shared" ref="AQ22:AQ29" si="59">IF(AP22*14=0,"",AP22*14)</f>
        <v/>
      </c>
      <c r="AR22" s="427"/>
      <c r="AS22" s="428"/>
      <c r="AT22" s="424"/>
      <c r="AU22" s="421" t="str">
        <f t="shared" ref="AU22:AU29" si="60">IF(AT22*14=0,"",AT22*14)</f>
        <v/>
      </c>
      <c r="AV22" s="424"/>
      <c r="AW22" s="421" t="str">
        <f t="shared" ref="AW22:AW29" si="61">IF(AV22*14=0,"",AV22*14)</f>
        <v/>
      </c>
      <c r="AX22" s="424"/>
      <c r="AY22" s="424"/>
      <c r="AZ22" s="429" t="str">
        <f t="shared" ref="AZ22" si="62">IF(D22+J22+P22+V22+AB22+AH22+AN22+AT22=0,"",D22+J22+P22+V22+AB22+AH22+AN22+AT22)</f>
        <v/>
      </c>
      <c r="BA22" s="421" t="str">
        <f t="shared" ref="BA22:BA29" si="63">IF((D22+J22+P22+V22+AB22+AH22+AN22+AT22)*14=0,"",(D22+J22+P22+V22+AB22+AH22+AN22+AT22)*14)</f>
        <v/>
      </c>
      <c r="BB22" s="430">
        <f t="shared" ref="BB22:BB29" si="64">IF(F22+L22+R22+X22+AD22+AJ22+AP22+AV22=0,"",F22+L22+R22+X22+AD22+AJ22+AP22+AV22)</f>
        <v>2</v>
      </c>
      <c r="BC22" s="421">
        <f t="shared" ref="BC22:BC23" si="65">IF((L22+F22+R22+X22+AD22+AJ22+AP22+AV22)*14=0,"",(L22+F22+R22+X22+AD22+AJ22+AP22+AV22)*14)</f>
        <v>28</v>
      </c>
      <c r="BD22" s="430">
        <f t="shared" ref="BD22:BD29" si="66">IF(N22+H22+T22+Z22+AF22+AL22+AR22+AX22=0,"",N22+H22+T22+Z22+AF22+AL22+AR22+AX22)</f>
        <v>2</v>
      </c>
      <c r="BE22" s="431">
        <f t="shared" ref="BE22:BE29" si="67">IF(D22+F22+L22+J22+P22+R22+V22+X22+AB22+AD22+AH22+AJ22+AN22+AP22+AT22+AV22=0,"",D22+F22+L22+J22+P22+R22+V22+X22+AB22+AD22+AH22+AJ22+AN22+AP22+AT22+AV22)</f>
        <v>2</v>
      </c>
      <c r="BF22" s="273" t="s">
        <v>226</v>
      </c>
      <c r="BG22" s="93" t="s">
        <v>227</v>
      </c>
    </row>
    <row r="23" spans="1:59" s="32" customFormat="1" ht="15.75" customHeight="1">
      <c r="A23" s="622" t="s">
        <v>548</v>
      </c>
      <c r="B23" s="600" t="s">
        <v>15</v>
      </c>
      <c r="C23" s="651" t="s">
        <v>584</v>
      </c>
      <c r="D23" s="423"/>
      <c r="E23" s="421" t="str">
        <f t="shared" si="46"/>
        <v/>
      </c>
      <c r="F23" s="424"/>
      <c r="G23" s="421" t="str">
        <f t="shared" si="47"/>
        <v/>
      </c>
      <c r="H23" s="569"/>
      <c r="I23" s="425"/>
      <c r="J23" s="444">
        <v>2</v>
      </c>
      <c r="K23" s="421">
        <f t="shared" si="48"/>
        <v>28</v>
      </c>
      <c r="L23" s="445">
        <v>2</v>
      </c>
      <c r="M23" s="421">
        <f t="shared" si="49"/>
        <v>28</v>
      </c>
      <c r="N23" s="436">
        <v>2</v>
      </c>
      <c r="O23" s="447" t="s">
        <v>150</v>
      </c>
      <c r="P23" s="444"/>
      <c r="Q23" s="421" t="str">
        <f t="shared" si="50"/>
        <v/>
      </c>
      <c r="R23" s="445"/>
      <c r="S23" s="421" t="str">
        <f t="shared" si="51"/>
        <v/>
      </c>
      <c r="T23" s="424"/>
      <c r="U23" s="447"/>
      <c r="V23" s="444"/>
      <c r="W23" s="421" t="str">
        <f t="shared" si="52"/>
        <v/>
      </c>
      <c r="X23" s="445"/>
      <c r="Y23" s="421" t="str">
        <f t="shared" si="53"/>
        <v/>
      </c>
      <c r="Z23" s="424"/>
      <c r="AA23" s="447"/>
      <c r="AB23" s="444"/>
      <c r="AC23" s="421" t="str">
        <f t="shared" si="54"/>
        <v/>
      </c>
      <c r="AD23" s="445"/>
      <c r="AE23" s="421" t="str">
        <f t="shared" si="55"/>
        <v/>
      </c>
      <c r="AF23" s="424"/>
      <c r="AG23" s="447"/>
      <c r="AH23" s="444"/>
      <c r="AI23" s="421" t="str">
        <f t="shared" si="56"/>
        <v/>
      </c>
      <c r="AJ23" s="445"/>
      <c r="AK23" s="421" t="str">
        <f t="shared" si="57"/>
        <v/>
      </c>
      <c r="AL23" s="424"/>
      <c r="AM23" s="447"/>
      <c r="AN23" s="444"/>
      <c r="AO23" s="421" t="str">
        <f t="shared" si="58"/>
        <v/>
      </c>
      <c r="AP23" s="445"/>
      <c r="AQ23" s="421" t="str">
        <f t="shared" si="59"/>
        <v/>
      </c>
      <c r="AR23" s="427"/>
      <c r="AS23" s="447"/>
      <c r="AT23" s="444"/>
      <c r="AU23" s="421" t="str">
        <f t="shared" si="60"/>
        <v/>
      </c>
      <c r="AV23" s="445"/>
      <c r="AW23" s="421" t="str">
        <f t="shared" si="61"/>
        <v/>
      </c>
      <c r="AX23" s="424"/>
      <c r="AY23" s="447"/>
      <c r="AZ23" s="429">
        <f t="shared" ref="AZ23:AZ27" si="68">IF(D23+J23+P23+V23+AB23+AH23+AN23+AT23=0,"",D23+J23+P23+V23+AB23+AH23+AN23+AT23)</f>
        <v>2</v>
      </c>
      <c r="BA23" s="421">
        <f t="shared" si="63"/>
        <v>28</v>
      </c>
      <c r="BB23" s="430">
        <f t="shared" si="64"/>
        <v>2</v>
      </c>
      <c r="BC23" s="421">
        <f t="shared" si="65"/>
        <v>28</v>
      </c>
      <c r="BD23" s="430">
        <f t="shared" si="66"/>
        <v>2</v>
      </c>
      <c r="BE23" s="431">
        <f t="shared" si="67"/>
        <v>4</v>
      </c>
      <c r="BF23" s="273" t="s">
        <v>267</v>
      </c>
      <c r="BG23" s="93" t="s">
        <v>408</v>
      </c>
    </row>
    <row r="24" spans="1:59" s="17" customFormat="1" ht="15.75" customHeight="1">
      <c r="A24" s="418" t="s">
        <v>169</v>
      </c>
      <c r="B24" s="600" t="s">
        <v>15</v>
      </c>
      <c r="C24" s="419" t="s">
        <v>72</v>
      </c>
      <c r="D24" s="420"/>
      <c r="E24" s="421" t="str">
        <f>IF(D24*14=0,"",D24*14)</f>
        <v/>
      </c>
      <c r="F24" s="420"/>
      <c r="G24" s="421" t="str">
        <f>IF(F24*14=0,"",F24*14)</f>
        <v/>
      </c>
      <c r="H24" s="420"/>
      <c r="I24" s="422"/>
      <c r="J24" s="423">
        <v>1</v>
      </c>
      <c r="K24" s="421">
        <f>IF(J24*14=0,"",J24*14)</f>
        <v>14</v>
      </c>
      <c r="L24" s="424">
        <v>1</v>
      </c>
      <c r="M24" s="421">
        <f>IF(L24*14=0,"",L24*14)</f>
        <v>14</v>
      </c>
      <c r="N24" s="424">
        <v>2</v>
      </c>
      <c r="O24" s="317" t="s">
        <v>150</v>
      </c>
      <c r="P24" s="596"/>
      <c r="Q24" s="421" t="str">
        <f>IF(P24*14=0,"",P24*14)</f>
        <v/>
      </c>
      <c r="R24" s="424"/>
      <c r="S24" s="421" t="str">
        <f>IF(R24*14=0,"",R24*14)</f>
        <v/>
      </c>
      <c r="T24" s="424"/>
      <c r="U24" s="426"/>
      <c r="V24" s="423"/>
      <c r="W24" s="421" t="str">
        <f>IF(V24*14=0,"",V24*14)</f>
        <v/>
      </c>
      <c r="X24" s="424"/>
      <c r="Y24" s="421" t="str">
        <f>IF(X24*14=0,"",X24*14)</f>
        <v/>
      </c>
      <c r="Z24" s="424"/>
      <c r="AA24" s="425"/>
      <c r="AB24" s="424"/>
      <c r="AC24" s="421" t="str">
        <f>IF(AB24*14=0,"",AB24*14)</f>
        <v/>
      </c>
      <c r="AD24" s="424"/>
      <c r="AE24" s="421" t="str">
        <f>IF(AD24*14=0,"",AD24*14)</f>
        <v/>
      </c>
      <c r="AF24" s="424"/>
      <c r="AG24" s="426"/>
      <c r="AH24" s="423"/>
      <c r="AI24" s="421" t="str">
        <f>IF(AH24*14=0,"",AH24*14)</f>
        <v/>
      </c>
      <c r="AJ24" s="424"/>
      <c r="AK24" s="421" t="str">
        <f>IF(AJ24*14=0,"",AJ24*14)</f>
        <v/>
      </c>
      <c r="AL24" s="424"/>
      <c r="AM24" s="425"/>
      <c r="AN24" s="423"/>
      <c r="AO24" s="421" t="str">
        <f>IF(AN24*14=0,"",AN24*14)</f>
        <v/>
      </c>
      <c r="AP24" s="424"/>
      <c r="AQ24" s="421" t="str">
        <f>IF(AP24*14=0,"",AP24*14)</f>
        <v/>
      </c>
      <c r="AR24" s="424"/>
      <c r="AS24" s="425"/>
      <c r="AT24" s="424"/>
      <c r="AU24" s="421" t="str">
        <f>IF(AT24*14=0,"",AT24*14)</f>
        <v/>
      </c>
      <c r="AV24" s="424"/>
      <c r="AW24" s="421" t="str">
        <f>IF(AV24*14=0,"",AV24*14)</f>
        <v/>
      </c>
      <c r="AX24" s="424"/>
      <c r="AY24" s="424"/>
      <c r="AZ24" s="429">
        <f t="shared" si="68"/>
        <v>1</v>
      </c>
      <c r="BA24" s="421">
        <f>IF((D24+J24+P24+V24+AB24+AH24+AN24+AT24)*14=0,"",(D24+J24+P24+V24+AB24+AH24+AN24+AT24)*14)</f>
        <v>14</v>
      </c>
      <c r="BB24" s="430">
        <f>IF(F24+L24+R24+X24+AD24+AJ24+AP24+AV24=0,"",F24+L24+R24+X24+AD24+AJ24+AP24+AV24)</f>
        <v>1</v>
      </c>
      <c r="BC24" s="421">
        <f>IF((L24+F24+R24+X24+AD24+AJ24+AP24+AV24)*14=0,"",(L24+F24+R24+X24+AD24+AJ24+AP24+AV24)*14)</f>
        <v>14</v>
      </c>
      <c r="BD24" s="430">
        <f>IF(N24+H24+T24+Z24+AF24+AL24+AR24+AX24=0,"",N24+H24+T24+Z24+AF24+AL24+AR24+AX24)</f>
        <v>2</v>
      </c>
      <c r="BE24" s="431">
        <f>IF(D24+F24+L24+J24+P24+R24+V24+X24+AB24+AD24+AH24+AJ24+AN24+AP24+AT24+AV24=0,"",D24+F24+L24+J24+P24+R24+V24+X24+AB24+AD24+AH24+AJ24+AN24+AP24+AT24+AV24)</f>
        <v>2</v>
      </c>
      <c r="BF24" s="273" t="s">
        <v>234</v>
      </c>
      <c r="BG24" s="93" t="s">
        <v>235</v>
      </c>
    </row>
    <row r="25" spans="1:59" ht="15.75" customHeight="1">
      <c r="A25" s="433" t="s">
        <v>228</v>
      </c>
      <c r="B25" s="600" t="s">
        <v>15</v>
      </c>
      <c r="C25" s="419" t="s">
        <v>75</v>
      </c>
      <c r="D25" s="420"/>
      <c r="E25" s="421" t="str">
        <f>IF(D25*14=0,"",D25*14)</f>
        <v/>
      </c>
      <c r="F25" s="420"/>
      <c r="G25" s="421" t="str">
        <f>IF(F25*14=0,"",F25*14)</f>
        <v/>
      </c>
      <c r="H25" s="420"/>
      <c r="I25" s="422"/>
      <c r="J25" s="423">
        <v>2</v>
      </c>
      <c r="K25" s="421">
        <f>IF(J25*14=0,"",J25*14)</f>
        <v>28</v>
      </c>
      <c r="L25" s="424"/>
      <c r="M25" s="421" t="str">
        <f>IF(L25*14=0,"",L25*14)</f>
        <v/>
      </c>
      <c r="N25" s="424">
        <v>2</v>
      </c>
      <c r="O25" s="317" t="s">
        <v>15</v>
      </c>
      <c r="P25" s="596"/>
      <c r="Q25" s="421" t="str">
        <f>IF(P25*14=0,"",P25*14)</f>
        <v/>
      </c>
      <c r="R25" s="424"/>
      <c r="S25" s="421" t="str">
        <f>IF(R25*14=0,"",R25*14)</f>
        <v/>
      </c>
      <c r="T25" s="424"/>
      <c r="U25" s="426"/>
      <c r="V25" s="423"/>
      <c r="W25" s="421" t="str">
        <f>IF(V25*14=0,"",V25*14)</f>
        <v/>
      </c>
      <c r="X25" s="424"/>
      <c r="Y25" s="421" t="str">
        <f>IF(X25*14=0,"",X25*14)</f>
        <v/>
      </c>
      <c r="Z25" s="424"/>
      <c r="AA25" s="425"/>
      <c r="AB25" s="424"/>
      <c r="AC25" s="421" t="str">
        <f>IF(AB25*14=0,"",AB25*14)</f>
        <v/>
      </c>
      <c r="AD25" s="424"/>
      <c r="AE25" s="421" t="str">
        <f>IF(AD25*14=0,"",AD25*14)</f>
        <v/>
      </c>
      <c r="AF25" s="424"/>
      <c r="AG25" s="426"/>
      <c r="AH25" s="423"/>
      <c r="AI25" s="421" t="str">
        <f>IF(AH25*14=0,"",AH25*14)</f>
        <v/>
      </c>
      <c r="AJ25" s="424"/>
      <c r="AK25" s="421" t="str">
        <f>IF(AJ25*14=0,"",AJ25*14)</f>
        <v/>
      </c>
      <c r="AL25" s="424"/>
      <c r="AM25" s="425"/>
      <c r="AN25" s="423"/>
      <c r="AO25" s="421" t="str">
        <f>IF(AN25*14=0,"",AN25*14)</f>
        <v/>
      </c>
      <c r="AP25" s="424"/>
      <c r="AQ25" s="421" t="str">
        <f>IF(AP25*14=0,"",AP25*14)</f>
        <v/>
      </c>
      <c r="AR25" s="424"/>
      <c r="AS25" s="425"/>
      <c r="AT25" s="424"/>
      <c r="AU25" s="421" t="str">
        <f>IF(AT25*14=0,"",AT25*14)</f>
        <v/>
      </c>
      <c r="AV25" s="424"/>
      <c r="AW25" s="421" t="str">
        <f>IF(AV25*14=0,"",AV25*14)</f>
        <v/>
      </c>
      <c r="AX25" s="424"/>
      <c r="AY25" s="424"/>
      <c r="AZ25" s="429">
        <f t="shared" si="68"/>
        <v>2</v>
      </c>
      <c r="BA25" s="421">
        <f>IF((D25+J25+P25+V25+AB25+AH25+AN25+AT25)*14=0,"",(D25+J25+P25+V25+AB25+AH25+AN25+AT25)*14)</f>
        <v>28</v>
      </c>
      <c r="BB25" s="430" t="str">
        <f>IF(F25+L25+R25+X25+AD25+AJ25+AP25+AV25=0,"",F25+L25+R25+X25+AD25+AJ25+AP25+AV25)</f>
        <v/>
      </c>
      <c r="BC25" s="421" t="str">
        <f>IF((L25+F25+R25+X25+AD25+AJ25+AP25+AV25)*14=0,"",(L25+F25+R25+X25+AD25+AJ25+AP25+AV25)*14)</f>
        <v/>
      </c>
      <c r="BD25" s="430">
        <f>IF(N25+H25+T25+Z25+AF25+AL25+AR25+AX25=0,"",N25+H25+T25+Z25+AF25+AL25+AR25+AX25)</f>
        <v>2</v>
      </c>
      <c r="BE25" s="431">
        <f>IF(D25+F25+L25+J25+P25+R25+V25+X25+AB25+AD25+AH25+AJ25+AN25+AP25+AT25+AV25=0,"",D25+F25+L25+J25+P25+R25+V25+X25+AB25+AD25+AH25+AJ25+AN25+AP25+AT25+AV25)</f>
        <v>2</v>
      </c>
      <c r="BF25" s="273" t="s">
        <v>222</v>
      </c>
      <c r="BG25" s="93" t="s">
        <v>236</v>
      </c>
    </row>
    <row r="26" spans="1:59" ht="15.75" customHeight="1">
      <c r="A26" s="572" t="s">
        <v>229</v>
      </c>
      <c r="B26" s="600" t="s">
        <v>15</v>
      </c>
      <c r="C26" s="434" t="s">
        <v>76</v>
      </c>
      <c r="D26" s="571"/>
      <c r="E26" s="421" t="str">
        <f t="shared" ref="E26:E27" si="69">IF(D26*14=0,"",D26*14)</f>
        <v/>
      </c>
      <c r="F26" s="569"/>
      <c r="G26" s="421" t="str">
        <f t="shared" ref="G26:G27" si="70">IF(F26*14=0,"",F26*14)</f>
        <v/>
      </c>
      <c r="H26" s="569"/>
      <c r="I26" s="573"/>
      <c r="J26" s="569">
        <v>2</v>
      </c>
      <c r="K26" s="603">
        <f>IF(J26*14=0,"",J26*14)</f>
        <v>28</v>
      </c>
      <c r="L26" s="569"/>
      <c r="M26" s="603" t="str">
        <f>IF(L26*14=0,"",L26*14)</f>
        <v/>
      </c>
      <c r="N26" s="436">
        <v>3</v>
      </c>
      <c r="O26" s="425" t="s">
        <v>104</v>
      </c>
      <c r="P26" s="420"/>
      <c r="Q26" s="421" t="str">
        <f>IF(P26*14=0,"",P26*14)</f>
        <v/>
      </c>
      <c r="R26" s="420"/>
      <c r="S26" s="421" t="str">
        <f>IF(R26*14=0,"",R26*14)</f>
        <v/>
      </c>
      <c r="T26" s="436"/>
      <c r="U26" s="422"/>
      <c r="V26" s="423"/>
      <c r="W26" s="421" t="str">
        <f>IF(V26*14=0,"",V26*14)</f>
        <v/>
      </c>
      <c r="X26" s="424"/>
      <c r="Y26" s="421" t="str">
        <f>IF(X26*14=0,"",X26*14)</f>
        <v/>
      </c>
      <c r="Z26" s="424"/>
      <c r="AA26" s="425"/>
      <c r="AB26" s="424"/>
      <c r="AC26" s="421" t="str">
        <f>IF(AB26*14=0,"",AB26*14)</f>
        <v/>
      </c>
      <c r="AD26" s="424"/>
      <c r="AE26" s="421" t="str">
        <f>IF(AD26*14=0,"",AD26*14)</f>
        <v/>
      </c>
      <c r="AF26" s="424"/>
      <c r="AG26" s="426"/>
      <c r="AH26" s="423"/>
      <c r="AI26" s="421" t="str">
        <f>IF(AH26*14=0,"",AH26*14)</f>
        <v/>
      </c>
      <c r="AJ26" s="424"/>
      <c r="AK26" s="421" t="str">
        <f>IF(AJ26*14=0,"",AJ26*14)</f>
        <v/>
      </c>
      <c r="AL26" s="424"/>
      <c r="AM26" s="425"/>
      <c r="AN26" s="423"/>
      <c r="AO26" s="421" t="str">
        <f>IF(AN26*14=0,"",AN26*14)</f>
        <v/>
      </c>
      <c r="AP26" s="424"/>
      <c r="AQ26" s="421" t="str">
        <f>IF(AP26*14=0,"",AP26*14)</f>
        <v/>
      </c>
      <c r="AR26" s="424"/>
      <c r="AS26" s="425"/>
      <c r="AT26" s="424"/>
      <c r="AU26" s="421" t="str">
        <f>IF(AT26*14=0,"",AT26*14)</f>
        <v/>
      </c>
      <c r="AV26" s="424"/>
      <c r="AW26" s="421" t="str">
        <f>IF(AV26*14=0,"",AV26*14)</f>
        <v/>
      </c>
      <c r="AX26" s="424"/>
      <c r="AY26" s="424"/>
      <c r="AZ26" s="429">
        <f t="shared" si="68"/>
        <v>2</v>
      </c>
      <c r="BA26" s="421">
        <f>IF((D26+J26+P26+V26+AB26+AH26+AN26+AT26)*14=0,"",(D26+J26+P26+V26+AB26+AH26+AN26+AT26)*14)</f>
        <v>28</v>
      </c>
      <c r="BB26" s="430" t="str">
        <f>IF(F26+L26+R26+X26+AD26+AJ26+AP26+AV26=0,"",F26+L26+R26+X26+AD26+AJ26+AP26+AV26)</f>
        <v/>
      </c>
      <c r="BC26" s="421" t="str">
        <f>IF((L26+F26+R26+X26+AD26+AJ26+AP26+AV26)*14=0,"",(L26+F26+R26+X26+AD26+AJ26+AP26+AV26)*14)</f>
        <v/>
      </c>
      <c r="BD26" s="430">
        <f>IF(N26+H26+T26+Z26+AF26+AL26+AR26+AX26=0,"",N26+H26+T26+Z26+AF26+AL26+AR26+AX26)</f>
        <v>3</v>
      </c>
      <c r="BE26" s="431">
        <f>IF(D26+F26+L26+J26+P26+R26+V26+X26+AB26+AD26+AH26+AJ26+AN26+AP26+AT26+AV26=0,"",D26+F26+L26+J26+P26+R26+V26+X26+AB26+AD26+AH26+AJ26+AN26+AP26+AT26+AV26)</f>
        <v>2</v>
      </c>
      <c r="BF26" s="273" t="s">
        <v>222</v>
      </c>
      <c r="BG26" s="93" t="s">
        <v>245</v>
      </c>
    </row>
    <row r="27" spans="1:59" ht="15.75" customHeight="1">
      <c r="A27" s="639" t="s">
        <v>573</v>
      </c>
      <c r="B27" s="599" t="s">
        <v>15</v>
      </c>
      <c r="C27" s="646" t="s">
        <v>552</v>
      </c>
      <c r="D27" s="571"/>
      <c r="E27" s="421" t="str">
        <f t="shared" si="69"/>
        <v/>
      </c>
      <c r="F27" s="569"/>
      <c r="G27" s="421" t="str">
        <f t="shared" si="70"/>
        <v/>
      </c>
      <c r="H27" s="569"/>
      <c r="I27" s="570"/>
      <c r="J27" s="571">
        <v>1</v>
      </c>
      <c r="K27" s="603">
        <f>IF(J27*14=0,"",J27*14)</f>
        <v>14</v>
      </c>
      <c r="L27" s="569">
        <v>1</v>
      </c>
      <c r="M27" s="603">
        <f>IF(L27*14=0,"",L27*14)</f>
        <v>14</v>
      </c>
      <c r="N27" s="424">
        <v>2</v>
      </c>
      <c r="O27" s="426" t="s">
        <v>150</v>
      </c>
      <c r="P27" s="423"/>
      <c r="Q27" s="421" t="str">
        <f>IF(P27*14=0,"",P27*14)</f>
        <v/>
      </c>
      <c r="R27" s="424"/>
      <c r="S27" s="421" t="str">
        <f>IF(R27*14=0,"",R27*14)</f>
        <v/>
      </c>
      <c r="T27" s="424"/>
      <c r="U27" s="426"/>
      <c r="V27" s="423"/>
      <c r="W27" s="421" t="str">
        <f>IF(V27*14=0,"",V27*14)</f>
        <v/>
      </c>
      <c r="X27" s="424"/>
      <c r="Y27" s="421" t="str">
        <f>IF(X27*14=0,"",X27*14)</f>
        <v/>
      </c>
      <c r="Z27" s="424"/>
      <c r="AA27" s="425"/>
      <c r="AB27" s="424"/>
      <c r="AC27" s="421" t="str">
        <f>IF(AB27*14=0,"",AB27*14)</f>
        <v/>
      </c>
      <c r="AD27" s="424"/>
      <c r="AE27" s="421" t="str">
        <f>IF(AD27*14=0,"",AD27*14)</f>
        <v/>
      </c>
      <c r="AF27" s="424"/>
      <c r="AG27" s="426"/>
      <c r="AH27" s="423"/>
      <c r="AI27" s="421" t="str">
        <f>IF(AH27*14=0,"",AH27*14)</f>
        <v/>
      </c>
      <c r="AJ27" s="424"/>
      <c r="AK27" s="421" t="str">
        <f>IF(AJ27*14=0,"",AJ27*14)</f>
        <v/>
      </c>
      <c r="AL27" s="424"/>
      <c r="AM27" s="425"/>
      <c r="AN27" s="423"/>
      <c r="AO27" s="421" t="str">
        <f>IF(AN27*14=0,"",AN27*14)</f>
        <v/>
      </c>
      <c r="AP27" s="424"/>
      <c r="AQ27" s="421" t="str">
        <f>IF(AP27*14=0,"",AP27*14)</f>
        <v/>
      </c>
      <c r="AR27" s="424"/>
      <c r="AS27" s="425"/>
      <c r="AT27" s="424"/>
      <c r="AU27" s="421" t="str">
        <f>IF(AT27*14=0,"",AT27*14)</f>
        <v/>
      </c>
      <c r="AV27" s="424"/>
      <c r="AW27" s="421" t="str">
        <f>IF(AV27*14=0,"",AV27*14)</f>
        <v/>
      </c>
      <c r="AX27" s="424"/>
      <c r="AY27" s="424"/>
      <c r="AZ27" s="429">
        <f t="shared" si="68"/>
        <v>1</v>
      </c>
      <c r="BA27" s="421">
        <f>IF((D27+J27+P27+V27+AB27+AH27+AN27+AT27)*14=0,"",(D27+J27+P27+V27+AB27+AH27+AN27+AT27)*14)</f>
        <v>14</v>
      </c>
      <c r="BB27" s="430">
        <f>IF(F27+L27+R27+X27+AD27+AJ27+AP27+AV27=0,"",F27+L27+R27+X27+AD27+AJ27+AP27+AV27)</f>
        <v>1</v>
      </c>
      <c r="BC27" s="421">
        <f>IF((L27+F27+R27+X27+AD27+AJ27+AP27+AV27)*14=0,"",(L27+F27+R27+X27+AD27+AJ27+AP27+AV27)*14)</f>
        <v>14</v>
      </c>
      <c r="BD27" s="430">
        <f>IF(N27+H27+T27+Z27+AF27+AL27+AR27+AX27=0,"",N27+H27+T27+Z27+AF27+AL27+AR27+AX27)</f>
        <v>2</v>
      </c>
      <c r="BE27" s="431">
        <f>IF(D27+F27+L27+J27+P27+R27+V27+X27+AB27+AD27+AH27+AJ27+AN27+AP27+AT27+AV27=0,"",D27+F27+L27+J27+P27+R27+V27+X27+AB27+AD27+AH27+AJ27+AN27+AP27+AT27+AV27)</f>
        <v>2</v>
      </c>
      <c r="BF27" s="273" t="s">
        <v>234</v>
      </c>
      <c r="BG27" s="93" t="s">
        <v>340</v>
      </c>
    </row>
    <row r="28" spans="1:59" ht="15.75" customHeight="1">
      <c r="A28" s="572" t="s">
        <v>255</v>
      </c>
      <c r="B28" s="600" t="s">
        <v>15</v>
      </c>
      <c r="C28" s="434" t="s">
        <v>77</v>
      </c>
      <c r="D28" s="571"/>
      <c r="E28" s="421" t="str">
        <f t="shared" ref="E28" si="71">IF(D28*14=0,"",D28*14)</f>
        <v/>
      </c>
      <c r="F28" s="569"/>
      <c r="G28" s="421" t="str">
        <f t="shared" ref="G28" si="72">IF(F28*14=0,"",F28*14)</f>
        <v/>
      </c>
      <c r="H28" s="569"/>
      <c r="I28" s="570"/>
      <c r="J28" s="571">
        <v>2</v>
      </c>
      <c r="K28" s="603">
        <f t="shared" ref="K28" si="73">IF(J28*14=0,"",J28*14)</f>
        <v>28</v>
      </c>
      <c r="L28" s="569"/>
      <c r="M28" s="603"/>
      <c r="N28" s="420">
        <v>2</v>
      </c>
      <c r="O28" s="437" t="s">
        <v>105</v>
      </c>
      <c r="P28" s="423"/>
      <c r="Q28" s="421" t="str">
        <f t="shared" ref="Q28" si="74">IF(P28*14=0,"",P28*14)</f>
        <v/>
      </c>
      <c r="R28" s="424"/>
      <c r="S28" s="421" t="str">
        <f t="shared" ref="S28" si="75">IF(R28*14=0,"",R28*14)</f>
        <v/>
      </c>
      <c r="T28" s="420"/>
      <c r="U28" s="437"/>
      <c r="V28" s="423"/>
      <c r="W28" s="421" t="str">
        <f t="shared" ref="W28" si="76">IF(V28*14=0,"",V28*14)</f>
        <v/>
      </c>
      <c r="X28" s="424"/>
      <c r="Y28" s="421" t="str">
        <f t="shared" ref="Y28" si="77">IF(X28*14=0,"",X28*14)</f>
        <v/>
      </c>
      <c r="Z28" s="424"/>
      <c r="AA28" s="425"/>
      <c r="AB28" s="424"/>
      <c r="AC28" s="421" t="str">
        <f t="shared" ref="AC28" si="78">IF(AB28*14=0,"",AB28*14)</f>
        <v/>
      </c>
      <c r="AD28" s="424"/>
      <c r="AE28" s="421" t="str">
        <f t="shared" ref="AE28" si="79">IF(AD28*14=0,"",AD28*14)</f>
        <v/>
      </c>
      <c r="AF28" s="424"/>
      <c r="AG28" s="426"/>
      <c r="AH28" s="423"/>
      <c r="AI28" s="421" t="str">
        <f t="shared" ref="AI28" si="80">IF(AH28*14=0,"",AH28*14)</f>
        <v/>
      </c>
      <c r="AJ28" s="424"/>
      <c r="AK28" s="421" t="str">
        <f t="shared" ref="AK28" si="81">IF(AJ28*14=0,"",AJ28*14)</f>
        <v/>
      </c>
      <c r="AL28" s="424"/>
      <c r="AM28" s="425"/>
      <c r="AN28" s="423"/>
      <c r="AO28" s="421" t="str">
        <f t="shared" ref="AO28" si="82">IF(AN28*14=0,"",AN28*14)</f>
        <v/>
      </c>
      <c r="AP28" s="424"/>
      <c r="AQ28" s="421" t="str">
        <f t="shared" ref="AQ28" si="83">IF(AP28*14=0,"",AP28*14)</f>
        <v/>
      </c>
      <c r="AR28" s="424"/>
      <c r="AS28" s="425"/>
      <c r="AT28" s="424"/>
      <c r="AU28" s="421" t="str">
        <f t="shared" ref="AU28" si="84">IF(AT28*14=0,"",AT28*14)</f>
        <v/>
      </c>
      <c r="AV28" s="424"/>
      <c r="AW28" s="421" t="str">
        <f t="shared" ref="AW28" si="85">IF(AV28*14=0,"",AV28*14)</f>
        <v/>
      </c>
      <c r="AX28" s="424"/>
      <c r="AY28" s="424"/>
      <c r="AZ28" s="429">
        <f t="shared" ref="AZ28" si="86">IF(D28+J28+P28+V28+AB28+AH28+AN28+AT28=0,"",D28+J28+P28+V28+AB28+AH28+AN28+AT28)</f>
        <v>2</v>
      </c>
      <c r="BA28" s="421">
        <f t="shared" ref="BA28" si="87">IF((D28+J28+P28+V28+AB28+AH28+AN28+AT28)*14=0,"",(D28+J28+P28+V28+AB28+AH28+AN28+AT28)*14)</f>
        <v>28</v>
      </c>
      <c r="BB28" s="430" t="str">
        <f t="shared" ref="BB28" si="88">IF(F28+L28+R28+X28+AD28+AJ28+AP28+AV28=0,"",F28+L28+R28+X28+AD28+AJ28+AP28+AV28)</f>
        <v/>
      </c>
      <c r="BC28" s="421" t="str">
        <f t="shared" ref="BC28" si="89">IF((L28+F28+R28+X28+AD28+AJ28+AP28+AV28)*14=0,"",(L28+F28+R28+X28+AD28+AJ28+AP28+AV28)*14)</f>
        <v/>
      </c>
      <c r="BD28" s="430">
        <f t="shared" ref="BD28" si="90">IF(N28+H28+T28+Z28+AF28+AL28+AR28+AX28=0,"",N28+H28+T28+Z28+AF28+AL28+AR28+AX28)</f>
        <v>2</v>
      </c>
      <c r="BE28" s="431">
        <f t="shared" ref="BE28" si="91">IF(D28+F28+L28+J28+P28+R28+V28+X28+AB28+AD28+AH28+AJ28+AN28+AP28+AT28+AV28=0,"",D28+F28+L28+J28+P28+R28+V28+X28+AB28+AD28+AH28+AJ28+AN28+AP28+AT28+AV28)</f>
        <v>2</v>
      </c>
      <c r="BF28" s="273" t="s">
        <v>230</v>
      </c>
      <c r="BG28" s="182" t="s">
        <v>265</v>
      </c>
    </row>
    <row r="29" spans="1:59" ht="15.75" customHeight="1">
      <c r="A29" s="639" t="s">
        <v>611</v>
      </c>
      <c r="B29" s="600" t="s">
        <v>15</v>
      </c>
      <c r="C29" s="652" t="s">
        <v>70</v>
      </c>
      <c r="D29" s="571"/>
      <c r="E29" s="421" t="str">
        <f t="shared" si="46"/>
        <v/>
      </c>
      <c r="F29" s="569"/>
      <c r="G29" s="421" t="str">
        <f t="shared" si="47"/>
        <v/>
      </c>
      <c r="H29" s="569"/>
      <c r="I29" s="570"/>
      <c r="J29" s="571"/>
      <c r="K29" s="603" t="str">
        <f t="shared" si="48"/>
        <v/>
      </c>
      <c r="L29" s="569"/>
      <c r="M29" s="603" t="str">
        <f t="shared" si="49"/>
        <v/>
      </c>
      <c r="N29" s="427"/>
      <c r="O29" s="426"/>
      <c r="P29" s="423"/>
      <c r="Q29" s="421" t="str">
        <f t="shared" si="50"/>
        <v/>
      </c>
      <c r="R29" s="424">
        <v>10</v>
      </c>
      <c r="S29" s="421">
        <f>IF(R29*15=0,"",R29*15)</f>
        <v>150</v>
      </c>
      <c r="T29" s="647">
        <v>8</v>
      </c>
      <c r="U29" s="426" t="s">
        <v>150</v>
      </c>
      <c r="V29" s="423"/>
      <c r="W29" s="421" t="str">
        <f t="shared" si="52"/>
        <v/>
      </c>
      <c r="X29" s="424"/>
      <c r="Y29" s="421" t="str">
        <f t="shared" si="53"/>
        <v/>
      </c>
      <c r="Z29" s="424"/>
      <c r="AA29" s="425"/>
      <c r="AB29" s="424"/>
      <c r="AC29" s="421" t="str">
        <f t="shared" si="54"/>
        <v/>
      </c>
      <c r="AD29" s="424"/>
      <c r="AE29" s="421" t="str">
        <f t="shared" si="55"/>
        <v/>
      </c>
      <c r="AF29" s="424"/>
      <c r="AG29" s="426"/>
      <c r="AH29" s="423"/>
      <c r="AI29" s="421" t="str">
        <f t="shared" si="56"/>
        <v/>
      </c>
      <c r="AJ29" s="424"/>
      <c r="AK29" s="421" t="str">
        <f t="shared" si="57"/>
        <v/>
      </c>
      <c r="AL29" s="424"/>
      <c r="AM29" s="425"/>
      <c r="AN29" s="423"/>
      <c r="AO29" s="421" t="str">
        <f t="shared" si="58"/>
        <v/>
      </c>
      <c r="AP29" s="427"/>
      <c r="AQ29" s="421" t="str">
        <f t="shared" si="59"/>
        <v/>
      </c>
      <c r="AR29" s="427"/>
      <c r="AS29" s="428"/>
      <c r="AT29" s="424"/>
      <c r="AU29" s="421" t="str">
        <f t="shared" si="60"/>
        <v/>
      </c>
      <c r="AV29" s="424"/>
      <c r="AW29" s="421" t="str">
        <f t="shared" si="61"/>
        <v/>
      </c>
      <c r="AX29" s="424"/>
      <c r="AY29" s="424"/>
      <c r="AZ29" s="429" t="str">
        <f t="shared" ref="AZ29:AZ30" si="92">IF(D29+J29+P29+V29+AB29+AH29+AN29+AT29=0,"",D29+J29+P29+V29+AB29+AH29+AN29+AT29)</f>
        <v/>
      </c>
      <c r="BA29" s="421" t="str">
        <f t="shared" si="63"/>
        <v/>
      </c>
      <c r="BB29" s="430">
        <f t="shared" si="64"/>
        <v>10</v>
      </c>
      <c r="BC29" s="421">
        <f>IF((L29+F29+R29+X29+AD29+AJ29+AP29+AV29)*15=0,"",(L29+F29+R29+X29+AD29+AJ29+AP29+AV29)*15)</f>
        <v>150</v>
      </c>
      <c r="BD29" s="430">
        <f t="shared" si="66"/>
        <v>8</v>
      </c>
      <c r="BE29" s="431">
        <f t="shared" si="67"/>
        <v>10</v>
      </c>
      <c r="BF29" s="273" t="s">
        <v>230</v>
      </c>
      <c r="BG29" s="93" t="s">
        <v>357</v>
      </c>
    </row>
    <row r="30" spans="1:59" ht="15.75" customHeight="1">
      <c r="A30" s="418" t="s">
        <v>171</v>
      </c>
      <c r="B30" s="600" t="s">
        <v>15</v>
      </c>
      <c r="C30" s="419" t="s">
        <v>572</v>
      </c>
      <c r="D30" s="420"/>
      <c r="E30" s="421" t="str">
        <f>IF(D30*14=0,"",D30*14)</f>
        <v/>
      </c>
      <c r="F30" s="420"/>
      <c r="G30" s="421" t="str">
        <f>IF(F30*14=0,"",F30*14)</f>
        <v/>
      </c>
      <c r="H30" s="420"/>
      <c r="I30" s="422"/>
      <c r="J30" s="423"/>
      <c r="K30" s="421" t="str">
        <f>IF(J30*14=0,"",J30*14)</f>
        <v/>
      </c>
      <c r="L30" s="424"/>
      <c r="M30" s="421" t="str">
        <f>IF(L30*14=0,"",L30*14)</f>
        <v/>
      </c>
      <c r="N30" s="424"/>
      <c r="O30" s="425"/>
      <c r="P30" s="424">
        <v>2</v>
      </c>
      <c r="Q30" s="421">
        <f>IF(P30*14=0,"",P30*14)</f>
        <v>28</v>
      </c>
      <c r="R30" s="424"/>
      <c r="S30" s="421" t="str">
        <f>IF(R30*14=0,"",R30*14)</f>
        <v/>
      </c>
      <c r="T30" s="424">
        <v>2</v>
      </c>
      <c r="U30" s="426" t="s">
        <v>104</v>
      </c>
      <c r="V30" s="423"/>
      <c r="W30" s="421" t="str">
        <f>IF(V30*14=0,"",V30*14)</f>
        <v/>
      </c>
      <c r="X30" s="424"/>
      <c r="Y30" s="421" t="str">
        <f>IF(X30*14=0,"",X30*14)</f>
        <v/>
      </c>
      <c r="Z30" s="424"/>
      <c r="AA30" s="425"/>
      <c r="AB30" s="424"/>
      <c r="AC30" s="421"/>
      <c r="AD30" s="424"/>
      <c r="AE30" s="421"/>
      <c r="AF30" s="424"/>
      <c r="AG30" s="426"/>
      <c r="AH30" s="423"/>
      <c r="AI30" s="421" t="str">
        <f>IF(AH30*14=0,"",AH30*14)</f>
        <v/>
      </c>
      <c r="AJ30" s="424"/>
      <c r="AK30" s="421" t="str">
        <f>IF(AJ30*14=0,"",AJ30*14)</f>
        <v/>
      </c>
      <c r="AL30" s="424"/>
      <c r="AM30" s="425"/>
      <c r="AN30" s="423"/>
      <c r="AO30" s="421" t="str">
        <f>IF(AN30*14=0,"",AN30*14)</f>
        <v/>
      </c>
      <c r="AP30" s="424"/>
      <c r="AQ30" s="421" t="str">
        <f>IF(AP30*14=0,"",AP30*14)</f>
        <v/>
      </c>
      <c r="AR30" s="424"/>
      <c r="AS30" s="425"/>
      <c r="AT30" s="424"/>
      <c r="AU30" s="421" t="str">
        <f>IF(AT30*14=0,"",AT30*14)</f>
        <v/>
      </c>
      <c r="AV30" s="424"/>
      <c r="AW30" s="421" t="str">
        <f>IF(AV30*14=0,"",AV30*14)</f>
        <v/>
      </c>
      <c r="AX30" s="424"/>
      <c r="AY30" s="424"/>
      <c r="AZ30" s="429">
        <f t="shared" si="92"/>
        <v>2</v>
      </c>
      <c r="BA30" s="421">
        <f>IF((D30+J30+P30+V30+AB30+AH30+AN30+AT30)*14=0,"",(D30+J30+P30+V30+AB30+AH30+AN30+AT30)*14)</f>
        <v>28</v>
      </c>
      <c r="BB30" s="430" t="str">
        <f>IF(F30+L30+R30+X30+AD30+AJ30+AP30+AV30=0,"",F30+L30+R30+X30+AD30+AJ30+AP30+AV30)</f>
        <v/>
      </c>
      <c r="BC30" s="421" t="str">
        <f>IF((L30+F30+R30+X30+AD30+AJ30+AP30+AV30)*14=0,"",(L30+F30+R30+X30+AD30+AJ30+AP30+AV30)*14)</f>
        <v/>
      </c>
      <c r="BD30" s="430">
        <f>IF(N30+H30+T30+Z30+AF30+AL30+AR30+AX30=0,"",N30+H30+T30+Z30+AF30+AL30+AR30+AX30)</f>
        <v>2</v>
      </c>
      <c r="BE30" s="431">
        <f>IF(D30+F30+L30+J30+P30+R30+V30+X30+AB30+AD30+AH30+AJ30+AN30+AP30+AT30+AV30=0,"",D30+F30+L30+J30+P30+R30+V30+X30+AB30+AD30+AH30+AJ30+AN30+AP30+AT30+AV30)</f>
        <v>2</v>
      </c>
      <c r="BF30" s="273" t="s">
        <v>231</v>
      </c>
      <c r="BG30" s="93" t="s">
        <v>232</v>
      </c>
    </row>
    <row r="31" spans="1:59" ht="15.75" customHeight="1">
      <c r="A31" s="418" t="s">
        <v>474</v>
      </c>
      <c r="B31" s="599" t="s">
        <v>15</v>
      </c>
      <c r="C31" s="434" t="s">
        <v>200</v>
      </c>
      <c r="D31" s="571"/>
      <c r="E31" s="421" t="str">
        <f t="shared" ref="E31:E32" si="93">IF(D31*14=0,"",D31*14)</f>
        <v/>
      </c>
      <c r="F31" s="569"/>
      <c r="G31" s="421" t="str">
        <f t="shared" ref="G31:G32" si="94">IF(F31*14=0,"",F31*14)</f>
        <v/>
      </c>
      <c r="H31" s="569"/>
      <c r="I31" s="570"/>
      <c r="J31" s="571"/>
      <c r="K31" s="603" t="str">
        <f t="shared" ref="K31:K32" si="95">IF(J31*14=0,"",J31*14)</f>
        <v/>
      </c>
      <c r="L31" s="569"/>
      <c r="M31" s="603" t="str">
        <f t="shared" ref="M31:M32" si="96">IF(L31*14=0,"",L31*14)</f>
        <v/>
      </c>
      <c r="N31" s="424"/>
      <c r="O31" s="426"/>
      <c r="P31" s="423">
        <v>2</v>
      </c>
      <c r="Q31" s="421">
        <f t="shared" ref="Q31:Q38" si="97">IF(P31*14=0,"",P31*14)</f>
        <v>28</v>
      </c>
      <c r="R31" s="424"/>
      <c r="S31" s="421" t="str">
        <f t="shared" ref="S31:S38" si="98">IF(R31*14=0,"",R31*14)</f>
        <v/>
      </c>
      <c r="T31" s="424">
        <v>2</v>
      </c>
      <c r="U31" s="426" t="s">
        <v>15</v>
      </c>
      <c r="V31" s="423"/>
      <c r="W31" s="421" t="str">
        <f t="shared" ref="W31:W32" si="99">IF(V31*14=0,"",V31*14)</f>
        <v/>
      </c>
      <c r="X31" s="424"/>
      <c r="Y31" s="421" t="str">
        <f t="shared" ref="Y31:Y32" si="100">IF(X31*14=0,"",X31*14)</f>
        <v/>
      </c>
      <c r="Z31" s="424"/>
      <c r="AA31" s="425"/>
      <c r="AB31" s="424"/>
      <c r="AC31" s="421" t="str">
        <f t="shared" ref="AC31:AC32" si="101">IF(AB31*14=0,"",AB31*14)</f>
        <v/>
      </c>
      <c r="AD31" s="424"/>
      <c r="AE31" s="421" t="str">
        <f t="shared" ref="AE31:AE32" si="102">IF(AD31*14=0,"",AD31*14)</f>
        <v/>
      </c>
      <c r="AF31" s="424"/>
      <c r="AG31" s="426"/>
      <c r="AH31" s="423"/>
      <c r="AI31" s="421" t="str">
        <f t="shared" ref="AI31:AI32" si="103">IF(AH31*14=0,"",AH31*14)</f>
        <v/>
      </c>
      <c r="AJ31" s="424"/>
      <c r="AK31" s="421" t="str">
        <f t="shared" ref="AK31:AK32" si="104">IF(AJ31*14=0,"",AJ31*14)</f>
        <v/>
      </c>
      <c r="AL31" s="424"/>
      <c r="AM31" s="425"/>
      <c r="AN31" s="423"/>
      <c r="AO31" s="421" t="str">
        <f t="shared" ref="AO31:AO32" si="105">IF(AN31*14=0,"",AN31*14)</f>
        <v/>
      </c>
      <c r="AP31" s="427"/>
      <c r="AQ31" s="421" t="str">
        <f t="shared" ref="AQ31:AQ32" si="106">IF(AP31*14=0,"",AP31*14)</f>
        <v/>
      </c>
      <c r="AR31" s="427"/>
      <c r="AS31" s="428"/>
      <c r="AT31" s="424"/>
      <c r="AU31" s="421" t="str">
        <f t="shared" ref="AU31:AU32" si="107">IF(AT31*14=0,"",AT31*14)</f>
        <v/>
      </c>
      <c r="AV31" s="424"/>
      <c r="AW31" s="421" t="str">
        <f t="shared" ref="AW31:AW32" si="108">IF(AV31*14=0,"",AV31*14)</f>
        <v/>
      </c>
      <c r="AX31" s="424"/>
      <c r="AY31" s="424"/>
      <c r="AZ31" s="429">
        <f t="shared" ref="AZ31:AZ32" si="109">IF(D31+J31+P31+V31+AB31+AH31+AN31+AT31=0,"",D31+J31+P31+V31+AB31+AH31+AN31+AT31)</f>
        <v>2</v>
      </c>
      <c r="BA31" s="421">
        <f t="shared" ref="BA31:BA32" si="110">IF((D31+J31+P31+V31+AB31+AH31+AN31+AT31)*14=0,"",(D31+J31+P31+V31+AB31+AH31+AN31+AT31)*14)</f>
        <v>28</v>
      </c>
      <c r="BB31" s="430" t="str">
        <f t="shared" ref="BB31:BB32" si="111">IF(F31+L31+R31+X31+AD31+AJ31+AP31+AV31=0,"",F31+L31+R31+X31+AD31+AJ31+AP31+AV31)</f>
        <v/>
      </c>
      <c r="BC31" s="421" t="str">
        <f t="shared" ref="BC31:BC32" si="112">IF((L31+F31+R31+X31+AD31+AJ31+AP31+AV31)*14=0,"",(L31+F31+R31+X31+AD31+AJ31+AP31+AV31)*14)</f>
        <v/>
      </c>
      <c r="BD31" s="430">
        <f>IF(N31+H31+T31+Z31+AF31+AL31+AR31+AX31=0,"",N31+H31+T31+Z31+AF31+AL31+AR31+AX31)</f>
        <v>2</v>
      </c>
      <c r="BE31" s="431">
        <f t="shared" ref="BE31:BE32" si="113">IF(D31+F31+L31+J31+P31+R31+V31+X31+AB31+AD31+AH31+AJ31+AN31+AP31+AT31+AV31=0,"",D31+F31+L31+J31+P31+R31+V31+X31+AB31+AD31+AH31+AJ31+AN31+AP31+AT31+AV31)</f>
        <v>2</v>
      </c>
      <c r="BF31" s="273" t="s">
        <v>248</v>
      </c>
      <c r="BG31" s="93" t="s">
        <v>249</v>
      </c>
    </row>
    <row r="32" spans="1:59" ht="15.75" customHeight="1">
      <c r="A32" s="648" t="s">
        <v>592</v>
      </c>
      <c r="B32" s="512" t="s">
        <v>15</v>
      </c>
      <c r="C32" s="646" t="s">
        <v>593</v>
      </c>
      <c r="D32" s="571"/>
      <c r="E32" s="421" t="str">
        <f t="shared" si="93"/>
        <v/>
      </c>
      <c r="F32" s="569"/>
      <c r="G32" s="421" t="str">
        <f t="shared" si="94"/>
        <v/>
      </c>
      <c r="H32" s="569"/>
      <c r="I32" s="570"/>
      <c r="J32" s="571"/>
      <c r="K32" s="603" t="str">
        <f t="shared" si="95"/>
        <v/>
      </c>
      <c r="L32" s="569"/>
      <c r="M32" s="603" t="str">
        <f t="shared" si="96"/>
        <v/>
      </c>
      <c r="N32" s="424"/>
      <c r="O32" s="317"/>
      <c r="P32" s="596"/>
      <c r="Q32" s="421" t="str">
        <f t="shared" si="97"/>
        <v/>
      </c>
      <c r="R32" s="424">
        <v>2</v>
      </c>
      <c r="S32" s="421">
        <f t="shared" si="98"/>
        <v>28</v>
      </c>
      <c r="T32" s="424">
        <v>2</v>
      </c>
      <c r="U32" s="570" t="s">
        <v>104</v>
      </c>
      <c r="V32" s="423"/>
      <c r="W32" s="421" t="str">
        <f t="shared" si="99"/>
        <v/>
      </c>
      <c r="X32" s="424"/>
      <c r="Y32" s="421" t="str">
        <f t="shared" si="100"/>
        <v/>
      </c>
      <c r="Z32" s="424"/>
      <c r="AA32" s="425"/>
      <c r="AB32" s="424"/>
      <c r="AC32" s="421" t="str">
        <f t="shared" si="101"/>
        <v/>
      </c>
      <c r="AD32" s="424"/>
      <c r="AE32" s="421" t="str">
        <f t="shared" si="102"/>
        <v/>
      </c>
      <c r="AF32" s="424"/>
      <c r="AG32" s="426"/>
      <c r="AH32" s="423"/>
      <c r="AI32" s="421" t="str">
        <f t="shared" si="103"/>
        <v/>
      </c>
      <c r="AJ32" s="424"/>
      <c r="AK32" s="421" t="str">
        <f t="shared" si="104"/>
        <v/>
      </c>
      <c r="AL32" s="424"/>
      <c r="AM32" s="425"/>
      <c r="AN32" s="423"/>
      <c r="AO32" s="421" t="str">
        <f t="shared" si="105"/>
        <v/>
      </c>
      <c r="AP32" s="427"/>
      <c r="AQ32" s="421" t="str">
        <f t="shared" si="106"/>
        <v/>
      </c>
      <c r="AR32" s="427"/>
      <c r="AS32" s="428"/>
      <c r="AT32" s="424"/>
      <c r="AU32" s="421" t="str">
        <f t="shared" si="107"/>
        <v/>
      </c>
      <c r="AV32" s="424"/>
      <c r="AW32" s="421" t="str">
        <f t="shared" si="108"/>
        <v/>
      </c>
      <c r="AX32" s="424"/>
      <c r="AY32" s="424"/>
      <c r="AZ32" s="429" t="str">
        <f t="shared" si="109"/>
        <v/>
      </c>
      <c r="BA32" s="421" t="str">
        <f t="shared" si="110"/>
        <v/>
      </c>
      <c r="BB32" s="430">
        <f t="shared" si="111"/>
        <v>2</v>
      </c>
      <c r="BC32" s="421">
        <f t="shared" si="112"/>
        <v>28</v>
      </c>
      <c r="BD32" s="430">
        <f>IF(N32+H32+T32+Z32+AF32+AL32+AR32+AX32=0,"",N32+H32+T32+Z32+AF32+AL32+AR32+AX32)</f>
        <v>2</v>
      </c>
      <c r="BE32" s="431">
        <f t="shared" si="113"/>
        <v>2</v>
      </c>
      <c r="BF32" s="273" t="s">
        <v>233</v>
      </c>
      <c r="BG32" s="93" t="s">
        <v>247</v>
      </c>
    </row>
    <row r="33" spans="1:59" ht="15.75" customHeight="1">
      <c r="A33" s="649" t="s">
        <v>597</v>
      </c>
      <c r="B33" s="600" t="s">
        <v>15</v>
      </c>
      <c r="C33" s="650" t="s">
        <v>182</v>
      </c>
      <c r="D33" s="435"/>
      <c r="E33" s="421" t="str">
        <f t="shared" ref="E33:E36" si="114">IF(D33*14=0,"",D33*14)</f>
        <v/>
      </c>
      <c r="F33" s="420"/>
      <c r="G33" s="421" t="str">
        <f t="shared" ref="G33:G36" si="115">IF(F33*14=0,"",F33*14)</f>
        <v/>
      </c>
      <c r="H33" s="420"/>
      <c r="I33" s="422"/>
      <c r="J33" s="423"/>
      <c r="K33" s="603" t="str">
        <f t="shared" ref="K33:K36" si="116">IF(J33*14=0,"",J33*14)</f>
        <v/>
      </c>
      <c r="L33" s="424"/>
      <c r="M33" s="603" t="str">
        <f t="shared" ref="M33:M36" si="117">IF(L33*14=0,"",L33*14)</f>
        <v/>
      </c>
      <c r="N33" s="424"/>
      <c r="O33" s="425"/>
      <c r="P33" s="424"/>
      <c r="Q33" s="421" t="str">
        <f t="shared" si="97"/>
        <v/>
      </c>
      <c r="R33" s="420">
        <v>2</v>
      </c>
      <c r="S33" s="421">
        <f t="shared" si="98"/>
        <v>28</v>
      </c>
      <c r="T33" s="420">
        <v>2</v>
      </c>
      <c r="U33" s="422" t="s">
        <v>150</v>
      </c>
      <c r="V33" s="423"/>
      <c r="W33" s="421" t="str">
        <f t="shared" ref="W33:W36" si="118">IF(V33*14=0,"",V33*14)</f>
        <v/>
      </c>
      <c r="X33" s="424"/>
      <c r="Y33" s="421" t="str">
        <f t="shared" ref="Y33:Y36" si="119">IF(X33*14=0,"",X33*14)</f>
        <v/>
      </c>
      <c r="Z33" s="427"/>
      <c r="AA33" s="425"/>
      <c r="AB33" s="424"/>
      <c r="AC33" s="421" t="str">
        <f t="shared" ref="AC33:AC36" si="120">IF(AB33*14=0,"",AB33*14)</f>
        <v/>
      </c>
      <c r="AD33" s="424"/>
      <c r="AE33" s="421" t="str">
        <f t="shared" ref="AE33:AE36" si="121">IF(AD33*14=0,"",AD33*14)</f>
        <v/>
      </c>
      <c r="AF33" s="424"/>
      <c r="AG33" s="426"/>
      <c r="AH33" s="423"/>
      <c r="AI33" s="421" t="str">
        <f t="shared" ref="AI33:AI36" si="122">IF(AH33*14=0,"",AH33*14)</f>
        <v/>
      </c>
      <c r="AJ33" s="424"/>
      <c r="AK33" s="421" t="str">
        <f t="shared" ref="AK33:AK36" si="123">IF(AJ33*14=0,"",AJ33*14)</f>
        <v/>
      </c>
      <c r="AL33" s="424"/>
      <c r="AM33" s="425"/>
      <c r="AN33" s="423"/>
      <c r="AO33" s="421" t="str">
        <f t="shared" ref="AO33:AO36" si="124">IF(AN33*14=0,"",AN33*14)</f>
        <v/>
      </c>
      <c r="AP33" s="427"/>
      <c r="AQ33" s="421" t="str">
        <f t="shared" ref="AQ33:AQ36" si="125">IF(AP33*14=0,"",AP33*14)</f>
        <v/>
      </c>
      <c r="AR33" s="427"/>
      <c r="AS33" s="428"/>
      <c r="AT33" s="424"/>
      <c r="AU33" s="421" t="str">
        <f t="shared" ref="AU33:AU36" si="126">IF(AT33*14=0,"",AT33*14)</f>
        <v/>
      </c>
      <c r="AV33" s="424"/>
      <c r="AW33" s="421" t="str">
        <f t="shared" ref="AW33:AW36" si="127">IF(AV33*14=0,"",AV33*14)</f>
        <v/>
      </c>
      <c r="AX33" s="424"/>
      <c r="AY33" s="424"/>
      <c r="AZ33" s="429" t="str">
        <f t="shared" ref="AZ33" si="128">IF(D33+J33+P33+V33+AB33+AH33+AN33+AT33=0,"",D33+J33+P33+V33+AB33+AH33+AN33+AT33)</f>
        <v/>
      </c>
      <c r="BA33" s="421" t="str">
        <f t="shared" ref="BA33:BA38" si="129">IF((D33+J33+P33+V33+AB33+AH33+AN33+AT33)*14=0,"",(D33+J33+P33+V33+AB33+AH33+AN33+AT33)*14)</f>
        <v/>
      </c>
      <c r="BB33" s="430">
        <f t="shared" ref="BB33:BB38" si="130">IF(F33+L33+R33+X33+AD33+AJ33+AP33+AV33=0,"",F33+L33+R33+X33+AD33+AJ33+AP33+AV33)</f>
        <v>2</v>
      </c>
      <c r="BC33" s="421">
        <f t="shared" ref="BC33:BC38" si="131">IF((L33+F33+R33+X33+AD33+AJ33+AP33+AV33)*14=0,"",(L33+F33+R33+X33+AD33+AJ33+AP33+AV33)*14)</f>
        <v>28</v>
      </c>
      <c r="BD33" s="430">
        <f t="shared" ref="BD33:BD38" si="132">IF(N33+H33+T33+Z33+AF33+AL33+AR33+AX33=0,"",N33+H33+T33+Z33+AF33+AL33+AR33+AX33)</f>
        <v>2</v>
      </c>
      <c r="BE33" s="431">
        <f t="shared" ref="BE33:BE38" si="133">IF(D33+F33+L33+J33+P33+R33+V33+X33+AB33+AD33+AH33+AJ33+AN33+AP33+AT33+AV33=0,"",D33+F33+L33+J33+P33+R33+V33+X33+AB33+AD33+AH33+AJ33+AN33+AP33+AT33+AV33)</f>
        <v>2</v>
      </c>
      <c r="BF33" s="273" t="s">
        <v>226</v>
      </c>
      <c r="BG33" s="93" t="s">
        <v>227</v>
      </c>
    </row>
    <row r="34" spans="1:59" s="32" customFormat="1" ht="15.75" customHeight="1">
      <c r="A34" s="519" t="s">
        <v>549</v>
      </c>
      <c r="B34" s="600" t="s">
        <v>15</v>
      </c>
      <c r="C34" s="638" t="s">
        <v>585</v>
      </c>
      <c r="D34" s="423"/>
      <c r="E34" s="421" t="str">
        <f t="shared" si="114"/>
        <v/>
      </c>
      <c r="F34" s="424"/>
      <c r="G34" s="421" t="str">
        <f t="shared" si="115"/>
        <v/>
      </c>
      <c r="H34" s="569"/>
      <c r="I34" s="425"/>
      <c r="J34" s="444"/>
      <c r="K34" s="421" t="str">
        <f t="shared" si="116"/>
        <v/>
      </c>
      <c r="L34" s="445"/>
      <c r="M34" s="421" t="str">
        <f t="shared" si="117"/>
        <v/>
      </c>
      <c r="N34" s="436"/>
      <c r="O34" s="447"/>
      <c r="P34" s="444">
        <v>2</v>
      </c>
      <c r="Q34" s="421">
        <f t="shared" si="97"/>
        <v>28</v>
      </c>
      <c r="R34" s="445">
        <v>2</v>
      </c>
      <c r="S34" s="421">
        <f t="shared" si="98"/>
        <v>28</v>
      </c>
      <c r="T34" s="424">
        <v>2</v>
      </c>
      <c r="U34" s="447" t="s">
        <v>150</v>
      </c>
      <c r="V34" s="444"/>
      <c r="W34" s="421" t="str">
        <f t="shared" si="118"/>
        <v/>
      </c>
      <c r="X34" s="445"/>
      <c r="Y34" s="421" t="str">
        <f t="shared" si="119"/>
        <v/>
      </c>
      <c r="Z34" s="424"/>
      <c r="AA34" s="447"/>
      <c r="AB34" s="444"/>
      <c r="AC34" s="421" t="str">
        <f t="shared" si="120"/>
        <v/>
      </c>
      <c r="AD34" s="445"/>
      <c r="AE34" s="421" t="str">
        <f t="shared" si="121"/>
        <v/>
      </c>
      <c r="AF34" s="424"/>
      <c r="AG34" s="447"/>
      <c r="AH34" s="444"/>
      <c r="AI34" s="421" t="str">
        <f t="shared" si="122"/>
        <v/>
      </c>
      <c r="AJ34" s="445"/>
      <c r="AK34" s="421" t="str">
        <f t="shared" si="123"/>
        <v/>
      </c>
      <c r="AL34" s="424"/>
      <c r="AM34" s="447"/>
      <c r="AN34" s="444"/>
      <c r="AO34" s="421" t="str">
        <f t="shared" si="124"/>
        <v/>
      </c>
      <c r="AP34" s="445"/>
      <c r="AQ34" s="421" t="str">
        <f t="shared" si="125"/>
        <v/>
      </c>
      <c r="AR34" s="427"/>
      <c r="AS34" s="447"/>
      <c r="AT34" s="444"/>
      <c r="AU34" s="421" t="str">
        <f t="shared" si="126"/>
        <v/>
      </c>
      <c r="AV34" s="445"/>
      <c r="AW34" s="421" t="str">
        <f t="shared" si="127"/>
        <v/>
      </c>
      <c r="AX34" s="424"/>
      <c r="AY34" s="447"/>
      <c r="AZ34" s="429">
        <f>IF(D34+J34+P34+V34+AB34+AH34+AN34+AT34=0,"",D34+J34+P34+V34+AB34+AH34+AN34+AT34)</f>
        <v>2</v>
      </c>
      <c r="BA34" s="421">
        <f t="shared" si="129"/>
        <v>28</v>
      </c>
      <c r="BB34" s="430">
        <f t="shared" si="130"/>
        <v>2</v>
      </c>
      <c r="BC34" s="421">
        <f t="shared" si="131"/>
        <v>28</v>
      </c>
      <c r="BD34" s="430">
        <f t="shared" si="132"/>
        <v>2</v>
      </c>
      <c r="BE34" s="431">
        <f t="shared" si="133"/>
        <v>4</v>
      </c>
      <c r="BF34" s="273" t="s">
        <v>267</v>
      </c>
      <c r="BG34" s="93" t="s">
        <v>408</v>
      </c>
    </row>
    <row r="35" spans="1:59" ht="14.65" customHeight="1">
      <c r="A35" s="433" t="s">
        <v>256</v>
      </c>
      <c r="B35" s="600" t="s">
        <v>15</v>
      </c>
      <c r="C35" s="434" t="s">
        <v>355</v>
      </c>
      <c r="D35" s="571"/>
      <c r="E35" s="421" t="str">
        <f t="shared" si="114"/>
        <v/>
      </c>
      <c r="F35" s="569"/>
      <c r="G35" s="421" t="str">
        <f t="shared" si="115"/>
        <v/>
      </c>
      <c r="H35" s="569"/>
      <c r="I35" s="570"/>
      <c r="J35" s="571"/>
      <c r="K35" s="603" t="str">
        <f t="shared" si="116"/>
        <v/>
      </c>
      <c r="L35" s="569"/>
      <c r="M35" s="603" t="str">
        <f t="shared" si="117"/>
        <v/>
      </c>
      <c r="N35" s="424"/>
      <c r="O35" s="425"/>
      <c r="P35" s="424">
        <v>1</v>
      </c>
      <c r="Q35" s="421">
        <f t="shared" si="97"/>
        <v>14</v>
      </c>
      <c r="R35" s="424">
        <v>1</v>
      </c>
      <c r="S35" s="421">
        <f t="shared" si="98"/>
        <v>14</v>
      </c>
      <c r="T35" s="420">
        <v>2</v>
      </c>
      <c r="U35" s="425" t="s">
        <v>104</v>
      </c>
      <c r="V35" s="423"/>
      <c r="W35" s="421" t="str">
        <f t="shared" si="118"/>
        <v/>
      </c>
      <c r="X35" s="424"/>
      <c r="Y35" s="421" t="str">
        <f t="shared" si="119"/>
        <v/>
      </c>
      <c r="Z35" s="424"/>
      <c r="AA35" s="425"/>
      <c r="AB35" s="424"/>
      <c r="AC35" s="421" t="str">
        <f t="shared" si="120"/>
        <v/>
      </c>
      <c r="AD35" s="424"/>
      <c r="AE35" s="421" t="str">
        <f t="shared" si="121"/>
        <v/>
      </c>
      <c r="AF35" s="424"/>
      <c r="AG35" s="426"/>
      <c r="AH35" s="423"/>
      <c r="AI35" s="421" t="str">
        <f t="shared" si="122"/>
        <v/>
      </c>
      <c r="AJ35" s="424"/>
      <c r="AK35" s="421" t="str">
        <f t="shared" si="123"/>
        <v/>
      </c>
      <c r="AL35" s="424"/>
      <c r="AM35" s="425"/>
      <c r="AN35" s="423"/>
      <c r="AO35" s="421" t="str">
        <f t="shared" si="124"/>
        <v/>
      </c>
      <c r="AP35" s="424"/>
      <c r="AQ35" s="421" t="str">
        <f t="shared" si="125"/>
        <v/>
      </c>
      <c r="AR35" s="424"/>
      <c r="AS35" s="425"/>
      <c r="AT35" s="424"/>
      <c r="AU35" s="421" t="str">
        <f t="shared" si="126"/>
        <v/>
      </c>
      <c r="AV35" s="424"/>
      <c r="AW35" s="421" t="str">
        <f t="shared" si="127"/>
        <v/>
      </c>
      <c r="AX35" s="424"/>
      <c r="AY35" s="424"/>
      <c r="AZ35" s="429">
        <f t="shared" ref="AZ35:AZ38" si="134">IF(D35+J35+P35+V35+AB35+AH35+AN35+AT35=0,"",D35+J35+P35+V35+AB35+AH35+AN35+AT35)</f>
        <v>1</v>
      </c>
      <c r="BA35" s="421">
        <f t="shared" si="129"/>
        <v>14</v>
      </c>
      <c r="BB35" s="430">
        <f t="shared" si="130"/>
        <v>1</v>
      </c>
      <c r="BC35" s="421">
        <f t="shared" si="131"/>
        <v>14</v>
      </c>
      <c r="BD35" s="430">
        <f t="shared" si="132"/>
        <v>2</v>
      </c>
      <c r="BE35" s="431">
        <f t="shared" si="133"/>
        <v>2</v>
      </c>
      <c r="BF35" s="273" t="s">
        <v>222</v>
      </c>
      <c r="BG35" s="93" t="s">
        <v>266</v>
      </c>
    </row>
    <row r="36" spans="1:59" ht="15" customHeight="1">
      <c r="A36" s="639" t="s">
        <v>574</v>
      </c>
      <c r="B36" s="599" t="s">
        <v>15</v>
      </c>
      <c r="C36" s="646" t="s">
        <v>551</v>
      </c>
      <c r="D36" s="571"/>
      <c r="E36" s="421" t="str">
        <f t="shared" si="114"/>
        <v/>
      </c>
      <c r="F36" s="569"/>
      <c r="G36" s="421" t="str">
        <f t="shared" si="115"/>
        <v/>
      </c>
      <c r="H36" s="569"/>
      <c r="I36" s="570"/>
      <c r="J36" s="571"/>
      <c r="K36" s="603" t="str">
        <f t="shared" si="116"/>
        <v/>
      </c>
      <c r="L36" s="569"/>
      <c r="M36" s="603" t="str">
        <f t="shared" si="117"/>
        <v/>
      </c>
      <c r="N36" s="424"/>
      <c r="O36" s="425"/>
      <c r="P36" s="424">
        <v>1</v>
      </c>
      <c r="Q36" s="421">
        <f t="shared" si="97"/>
        <v>14</v>
      </c>
      <c r="R36" s="424">
        <v>1</v>
      </c>
      <c r="S36" s="421">
        <f t="shared" si="98"/>
        <v>14</v>
      </c>
      <c r="T36" s="424">
        <v>2</v>
      </c>
      <c r="U36" s="426" t="s">
        <v>150</v>
      </c>
      <c r="V36" s="423"/>
      <c r="W36" s="421" t="str">
        <f t="shared" si="118"/>
        <v/>
      </c>
      <c r="X36" s="424"/>
      <c r="Y36" s="421" t="str">
        <f t="shared" si="119"/>
        <v/>
      </c>
      <c r="Z36" s="424"/>
      <c r="AA36" s="425"/>
      <c r="AB36" s="424"/>
      <c r="AC36" s="421" t="str">
        <f t="shared" si="120"/>
        <v/>
      </c>
      <c r="AD36" s="424"/>
      <c r="AE36" s="421" t="str">
        <f t="shared" si="121"/>
        <v/>
      </c>
      <c r="AF36" s="424"/>
      <c r="AG36" s="426"/>
      <c r="AH36" s="423"/>
      <c r="AI36" s="421" t="str">
        <f t="shared" si="122"/>
        <v/>
      </c>
      <c r="AJ36" s="424"/>
      <c r="AK36" s="421" t="str">
        <f t="shared" si="123"/>
        <v/>
      </c>
      <c r="AL36" s="424"/>
      <c r="AM36" s="425"/>
      <c r="AN36" s="423"/>
      <c r="AO36" s="421" t="str">
        <f t="shared" si="124"/>
        <v/>
      </c>
      <c r="AP36" s="424"/>
      <c r="AQ36" s="421" t="str">
        <f t="shared" si="125"/>
        <v/>
      </c>
      <c r="AR36" s="424"/>
      <c r="AS36" s="425"/>
      <c r="AT36" s="424"/>
      <c r="AU36" s="421" t="str">
        <f t="shared" si="126"/>
        <v/>
      </c>
      <c r="AV36" s="424"/>
      <c r="AW36" s="421" t="str">
        <f t="shared" si="127"/>
        <v/>
      </c>
      <c r="AX36" s="424"/>
      <c r="AY36" s="424"/>
      <c r="AZ36" s="429">
        <f t="shared" si="134"/>
        <v>1</v>
      </c>
      <c r="BA36" s="421">
        <f t="shared" si="129"/>
        <v>14</v>
      </c>
      <c r="BB36" s="430">
        <f t="shared" si="130"/>
        <v>1</v>
      </c>
      <c r="BC36" s="421">
        <f t="shared" si="131"/>
        <v>14</v>
      </c>
      <c r="BD36" s="430">
        <f t="shared" si="132"/>
        <v>2</v>
      </c>
      <c r="BE36" s="431">
        <f t="shared" si="133"/>
        <v>2</v>
      </c>
      <c r="BF36" s="273" t="s">
        <v>234</v>
      </c>
      <c r="BG36" s="203" t="s">
        <v>570</v>
      </c>
    </row>
    <row r="37" spans="1:59" ht="15.75" customHeight="1">
      <c r="A37" s="649" t="s">
        <v>575</v>
      </c>
      <c r="B37" s="599" t="s">
        <v>15</v>
      </c>
      <c r="C37" s="646" t="s">
        <v>553</v>
      </c>
      <c r="D37" s="621"/>
      <c r="E37" s="593"/>
      <c r="F37" s="619"/>
      <c r="G37" s="593"/>
      <c r="H37" s="619"/>
      <c r="I37" s="620"/>
      <c r="J37" s="621"/>
      <c r="K37" s="618"/>
      <c r="L37" s="619"/>
      <c r="M37" s="618"/>
      <c r="N37" s="596"/>
      <c r="O37" s="317"/>
      <c r="P37" s="596">
        <v>1</v>
      </c>
      <c r="Q37" s="593">
        <f t="shared" si="97"/>
        <v>14</v>
      </c>
      <c r="R37" s="596">
        <v>1</v>
      </c>
      <c r="S37" s="593">
        <f t="shared" si="98"/>
        <v>14</v>
      </c>
      <c r="T37" s="596">
        <v>2</v>
      </c>
      <c r="U37" s="598" t="s">
        <v>150</v>
      </c>
      <c r="V37" s="595"/>
      <c r="W37" s="593"/>
      <c r="X37" s="596"/>
      <c r="Y37" s="593"/>
      <c r="Z37" s="596"/>
      <c r="AA37" s="597"/>
      <c r="AB37" s="596"/>
      <c r="AC37" s="593"/>
      <c r="AD37" s="596"/>
      <c r="AE37" s="593"/>
      <c r="AF37" s="596"/>
      <c r="AG37" s="598"/>
      <c r="AH37" s="595"/>
      <c r="AI37" s="593"/>
      <c r="AJ37" s="596"/>
      <c r="AK37" s="593"/>
      <c r="AL37" s="596"/>
      <c r="AM37" s="597"/>
      <c r="AN37" s="595"/>
      <c r="AO37" s="593"/>
      <c r="AP37" s="605"/>
      <c r="AQ37" s="593"/>
      <c r="AR37" s="605"/>
      <c r="AS37" s="317"/>
      <c r="AT37" s="596"/>
      <c r="AU37" s="593"/>
      <c r="AV37" s="596"/>
      <c r="AW37" s="593"/>
      <c r="AX37" s="596"/>
      <c r="AY37" s="596"/>
      <c r="AZ37" s="353">
        <f t="shared" si="134"/>
        <v>1</v>
      </c>
      <c r="BA37" s="593">
        <f t="shared" si="129"/>
        <v>14</v>
      </c>
      <c r="BB37" s="604">
        <f t="shared" si="130"/>
        <v>1</v>
      </c>
      <c r="BC37" s="593">
        <f t="shared" si="131"/>
        <v>14</v>
      </c>
      <c r="BD37" s="604">
        <f t="shared" si="132"/>
        <v>2</v>
      </c>
      <c r="BE37" s="224">
        <f t="shared" si="133"/>
        <v>2</v>
      </c>
      <c r="BF37" s="273" t="s">
        <v>234</v>
      </c>
      <c r="BG37" s="617" t="s">
        <v>571</v>
      </c>
    </row>
    <row r="38" spans="1:59" ht="15.75" customHeight="1">
      <c r="A38" s="418" t="s">
        <v>350</v>
      </c>
      <c r="B38" s="599" t="s">
        <v>15</v>
      </c>
      <c r="C38" s="434" t="s">
        <v>73</v>
      </c>
      <c r="D38" s="571"/>
      <c r="E38" s="421" t="str">
        <f t="shared" ref="E38" si="135">IF(D38*14=0,"",D38*14)</f>
        <v/>
      </c>
      <c r="F38" s="569"/>
      <c r="G38" s="421" t="str">
        <f t="shared" ref="G38" si="136">IF(F38*14=0,"",F38*14)</f>
        <v/>
      </c>
      <c r="H38" s="569"/>
      <c r="I38" s="570"/>
      <c r="J38" s="571"/>
      <c r="K38" s="603" t="str">
        <f t="shared" ref="K38" si="137">IF(J38*14=0,"",J38*14)</f>
        <v/>
      </c>
      <c r="L38" s="569"/>
      <c r="M38" s="603" t="str">
        <f t="shared" ref="M38" si="138">IF(L38*14=0,"",L38*14)</f>
        <v/>
      </c>
      <c r="N38" s="424"/>
      <c r="O38" s="425"/>
      <c r="P38" s="424">
        <v>1</v>
      </c>
      <c r="Q38" s="421">
        <f t="shared" si="97"/>
        <v>14</v>
      </c>
      <c r="R38" s="424">
        <v>2</v>
      </c>
      <c r="S38" s="421">
        <f t="shared" si="98"/>
        <v>28</v>
      </c>
      <c r="T38" s="424">
        <v>4</v>
      </c>
      <c r="U38" s="425" t="s">
        <v>150</v>
      </c>
      <c r="V38" s="423"/>
      <c r="W38" s="421" t="str">
        <f t="shared" ref="W38" si="139">IF(V38*14=0,"",V38*14)</f>
        <v/>
      </c>
      <c r="X38" s="424"/>
      <c r="Y38" s="421" t="str">
        <f t="shared" ref="Y38" si="140">IF(X38*14=0,"",X38*14)</f>
        <v/>
      </c>
      <c r="Z38" s="424"/>
      <c r="AA38" s="425"/>
      <c r="AB38" s="424"/>
      <c r="AC38" s="421" t="str">
        <f t="shared" ref="AC38" si="141">IF(AB38*14=0,"",AB38*14)</f>
        <v/>
      </c>
      <c r="AD38" s="424"/>
      <c r="AE38" s="421" t="str">
        <f t="shared" ref="AE38" si="142">IF(AD38*14=0,"",AD38*14)</f>
        <v/>
      </c>
      <c r="AF38" s="424"/>
      <c r="AG38" s="426"/>
      <c r="AH38" s="423"/>
      <c r="AI38" s="421" t="str">
        <f t="shared" ref="AI38" si="143">IF(AH38*14=0,"",AH38*14)</f>
        <v/>
      </c>
      <c r="AJ38" s="424"/>
      <c r="AK38" s="421" t="str">
        <f t="shared" ref="AK38" si="144">IF(AJ38*14=0,"",AJ38*14)</f>
        <v/>
      </c>
      <c r="AL38" s="424"/>
      <c r="AM38" s="425"/>
      <c r="AN38" s="423"/>
      <c r="AO38" s="421" t="str">
        <f t="shared" ref="AO38" si="145">IF(AN38*14=0,"",AN38*14)</f>
        <v/>
      </c>
      <c r="AP38" s="424"/>
      <c r="AQ38" s="421" t="str">
        <f t="shared" ref="AQ38" si="146">IF(AP38*14=0,"",AP38*14)</f>
        <v/>
      </c>
      <c r="AR38" s="424"/>
      <c r="AS38" s="425"/>
      <c r="AT38" s="424"/>
      <c r="AU38" s="421" t="str">
        <f t="shared" ref="AU38" si="147">IF(AT38*14=0,"",AT38*14)</f>
        <v/>
      </c>
      <c r="AV38" s="424"/>
      <c r="AW38" s="421" t="str">
        <f t="shared" ref="AW38" si="148">IF(AV38*14=0,"",AV38*14)</f>
        <v/>
      </c>
      <c r="AX38" s="424"/>
      <c r="AY38" s="424"/>
      <c r="AZ38" s="429">
        <f t="shared" si="134"/>
        <v>1</v>
      </c>
      <c r="BA38" s="421">
        <f t="shared" si="129"/>
        <v>14</v>
      </c>
      <c r="BB38" s="430">
        <f t="shared" si="130"/>
        <v>2</v>
      </c>
      <c r="BC38" s="421">
        <f t="shared" si="131"/>
        <v>28</v>
      </c>
      <c r="BD38" s="430">
        <f t="shared" si="132"/>
        <v>4</v>
      </c>
      <c r="BE38" s="431">
        <f t="shared" si="133"/>
        <v>3</v>
      </c>
      <c r="BF38" s="273" t="s">
        <v>253</v>
      </c>
      <c r="BG38" s="93" t="s">
        <v>254</v>
      </c>
    </row>
    <row r="39" spans="1:59" s="17" customFormat="1" ht="15.75" customHeight="1">
      <c r="A39" s="418" t="s">
        <v>170</v>
      </c>
      <c r="B39" s="599" t="s">
        <v>15</v>
      </c>
      <c r="C39" s="434" t="s">
        <v>74</v>
      </c>
      <c r="D39" s="435"/>
      <c r="E39" s="421" t="str">
        <f>IF(D39*14=0,"",D39*14)</f>
        <v/>
      </c>
      <c r="F39" s="420"/>
      <c r="G39" s="421" t="str">
        <f>IF(F39*14=0,"",F39*14)</f>
        <v/>
      </c>
      <c r="H39" s="420"/>
      <c r="I39" s="422"/>
      <c r="J39" s="423"/>
      <c r="K39" s="603" t="str">
        <f>IF(J39*14=0,"",J39*14)</f>
        <v/>
      </c>
      <c r="L39" s="424"/>
      <c r="M39" s="603" t="str">
        <f>IF(L39*14=0,"",L39*14)</f>
        <v/>
      </c>
      <c r="N39" s="424"/>
      <c r="O39" s="422"/>
      <c r="P39" s="423"/>
      <c r="Q39" s="421" t="str">
        <f>IF(P39*14=0,"",P39*14)</f>
        <v/>
      </c>
      <c r="R39" s="424"/>
      <c r="S39" s="421" t="str">
        <f>IF(R39*14=0,"",R39*14)</f>
        <v/>
      </c>
      <c r="T39" s="424"/>
      <c r="U39" s="428"/>
      <c r="V39" s="424">
        <v>1</v>
      </c>
      <c r="W39" s="421">
        <f>IF(V39*14=0,"",V39*14)</f>
        <v>14</v>
      </c>
      <c r="X39" s="424">
        <v>1</v>
      </c>
      <c r="Y39" s="421">
        <f>IF(X39*14=0,"",X39*14)</f>
        <v>14</v>
      </c>
      <c r="Z39" s="427">
        <v>2</v>
      </c>
      <c r="AA39" s="437" t="s">
        <v>150</v>
      </c>
      <c r="AB39" s="424"/>
      <c r="AC39" s="421" t="str">
        <f>IF(AB39*14=0,"",AB39*14)</f>
        <v/>
      </c>
      <c r="AD39" s="424"/>
      <c r="AE39" s="421" t="str">
        <f>IF(AD39*14=0,"",AD39*14)</f>
        <v/>
      </c>
      <c r="AF39" s="424"/>
      <c r="AG39" s="426"/>
      <c r="AH39" s="423"/>
      <c r="AI39" s="421" t="str">
        <f>IF(AH39*14=0,"",AH39*14)</f>
        <v/>
      </c>
      <c r="AJ39" s="424"/>
      <c r="AK39" s="421" t="str">
        <f>IF(AJ39*14=0,"",AJ39*14)</f>
        <v/>
      </c>
      <c r="AL39" s="424"/>
      <c r="AM39" s="425"/>
      <c r="AN39" s="423"/>
      <c r="AO39" s="421" t="str">
        <f>IF(AN39*14=0,"",AN39*14)</f>
        <v/>
      </c>
      <c r="AP39" s="424"/>
      <c r="AQ39" s="421" t="str">
        <f>IF(AP39*14=0,"",AP39*14)</f>
        <v/>
      </c>
      <c r="AR39" s="424"/>
      <c r="AS39" s="425"/>
      <c r="AT39" s="424"/>
      <c r="AU39" s="421" t="str">
        <f>IF(AT39*14=0,"",AT39*14)</f>
        <v/>
      </c>
      <c r="AV39" s="424"/>
      <c r="AW39" s="421" t="str">
        <f>IF(AV39*14=0,"",AV39*14)</f>
        <v/>
      </c>
      <c r="AX39" s="424"/>
      <c r="AY39" s="424"/>
      <c r="AZ39" s="429">
        <f>IF(D39+J39+P39+V39+AB39+AH39+AN39+AT39=0,"",D39+J39+P39+V39+AB39+AH39+AN39+AT39)</f>
        <v>1</v>
      </c>
      <c r="BA39" s="421">
        <f>IF((D39+J39+P39+V39+AB39+AH39+AN39+AT39)*14=0,"",(D39+J39+P39+V39+AB39+AH39+AN39+AT39)*14)</f>
        <v>14</v>
      </c>
      <c r="BB39" s="430">
        <f>IF(F39+L39+R39+X39+AD39+AJ39+AP39+AV39=0,"",F39+L39+R39+X39+AD39+AJ39+AP39+AV39)</f>
        <v>1</v>
      </c>
      <c r="BC39" s="421">
        <f>IF((L39+F39+R39+X39+AD39+AJ39+AP39+AV39)*14=0,"",(L39+F39+R39+X39+AD39+AJ39+AP39+AV39)*14)</f>
        <v>14</v>
      </c>
      <c r="BD39" s="430">
        <f>IF(N39+H39+T39+Z39+AF39+AL39+AR39+AX39=0,"",N39+H39+T39+Z39+AF39+AL39+AR39+AX39)</f>
        <v>2</v>
      </c>
      <c r="BE39" s="431">
        <f>IF(D39+F39+L39+J39+P39+R39+V39+X39+AB39+AD39+AH39+AJ39+AN39+AP39+AT39+AV39=0,"",D39+F39+L39+J39+P39+R39+V39+X39+AB39+AD39+AH39+AJ39+AN39+AP39+AT39+AV39)</f>
        <v>2</v>
      </c>
      <c r="BF39" s="273" t="s">
        <v>234</v>
      </c>
      <c r="BG39" s="93" t="s">
        <v>340</v>
      </c>
    </row>
    <row r="40" spans="1:59" s="17" customFormat="1" ht="15.75" customHeight="1">
      <c r="A40" s="649" t="s">
        <v>594</v>
      </c>
      <c r="B40" s="600" t="s">
        <v>15</v>
      </c>
      <c r="C40" s="652" t="s">
        <v>595</v>
      </c>
      <c r="D40" s="435"/>
      <c r="E40" s="421" t="str">
        <f t="shared" ref="E40" si="149">IF(D40*14=0,"",D40*14)</f>
        <v/>
      </c>
      <c r="F40" s="420"/>
      <c r="G40" s="421" t="str">
        <f t="shared" ref="G40" si="150">IF(F40*14=0,"",F40*14)</f>
        <v/>
      </c>
      <c r="H40" s="420"/>
      <c r="I40" s="422"/>
      <c r="J40" s="423"/>
      <c r="K40" s="603" t="str">
        <f t="shared" ref="K40" si="151">IF(J40*14=0,"",J40*14)</f>
        <v/>
      </c>
      <c r="L40" s="424"/>
      <c r="M40" s="603" t="str">
        <f t="shared" ref="M40" si="152">IF(L40*14=0,"",L40*14)</f>
        <v/>
      </c>
      <c r="N40" s="424"/>
      <c r="O40" s="426"/>
      <c r="P40" s="423"/>
      <c r="Q40" s="421" t="str">
        <f t="shared" ref="Q40" si="153">IF(P40*14=0,"",P40*14)</f>
        <v/>
      </c>
      <c r="R40" s="424"/>
      <c r="S40" s="421" t="str">
        <f t="shared" ref="S40" si="154">IF(R40*14=0,"",R40*14)</f>
        <v/>
      </c>
      <c r="T40" s="424"/>
      <c r="U40" s="426"/>
      <c r="V40" s="423"/>
      <c r="W40" s="421" t="str">
        <f t="shared" ref="W40" si="155">IF(V40*14=0,"",V40*14)</f>
        <v/>
      </c>
      <c r="X40" s="424">
        <v>4</v>
      </c>
      <c r="Y40" s="421">
        <f t="shared" ref="Y40" si="156">IF(X40*14=0,"",X40*14)</f>
        <v>56</v>
      </c>
      <c r="Z40" s="424">
        <v>5</v>
      </c>
      <c r="AA40" s="425" t="s">
        <v>104</v>
      </c>
      <c r="AB40" s="424"/>
      <c r="AC40" s="421" t="str">
        <f t="shared" ref="AC40" si="157">IF(AB40*14=0,"",AB40*14)</f>
        <v/>
      </c>
      <c r="AD40" s="424"/>
      <c r="AE40" s="421" t="str">
        <f t="shared" ref="AE40" si="158">IF(AD40*14=0,"",AD40*14)</f>
        <v/>
      </c>
      <c r="AF40" s="424"/>
      <c r="AG40" s="426"/>
      <c r="AH40" s="423"/>
      <c r="AI40" s="421" t="str">
        <f t="shared" ref="AI40" si="159">IF(AH40*14=0,"",AH40*14)</f>
        <v/>
      </c>
      <c r="AJ40" s="424"/>
      <c r="AK40" s="421" t="str">
        <f t="shared" ref="AK40" si="160">IF(AJ40*14=0,"",AJ40*14)</f>
        <v/>
      </c>
      <c r="AL40" s="424"/>
      <c r="AM40" s="425"/>
      <c r="AN40" s="423"/>
      <c r="AO40" s="421" t="str">
        <f t="shared" ref="AO40" si="161">IF(AN40*14=0,"",AN40*14)</f>
        <v/>
      </c>
      <c r="AP40" s="427"/>
      <c r="AQ40" s="421" t="str">
        <f t="shared" ref="AQ40" si="162">IF(AP40*14=0,"",AP40*14)</f>
        <v/>
      </c>
      <c r="AR40" s="427"/>
      <c r="AS40" s="428"/>
      <c r="AT40" s="424"/>
      <c r="AU40" s="421" t="str">
        <f t="shared" ref="AU40" si="163">IF(AT40*14=0,"",AT40*14)</f>
        <v/>
      </c>
      <c r="AV40" s="424"/>
      <c r="AW40" s="421" t="str">
        <f t="shared" ref="AW40" si="164">IF(AV40*14=0,"",AV40*14)</f>
        <v/>
      </c>
      <c r="AX40" s="424"/>
      <c r="AY40" s="424"/>
      <c r="AZ40" s="429" t="str">
        <f t="shared" ref="AZ40" si="165">IF(D40+J40+P40+V40+AB40+AH40+AN40+AT40=0,"",D40+J40+P40+V40+AB40+AH40+AN40+AT40)</f>
        <v/>
      </c>
      <c r="BA40" s="421" t="str">
        <f t="shared" ref="BA40" si="166">IF((D40+J40+P40+V40+AB40+AH40+AN40+AT40)*14=0,"",(D40+J40+P40+V40+AB40+AH40+AN40+AT40)*14)</f>
        <v/>
      </c>
      <c r="BB40" s="430">
        <f t="shared" ref="BB40" si="167">IF(F40+L40+R40+X40+AD40+AJ40+AP40+AV40=0,"",F40+L40+R40+X40+AD40+AJ40+AP40+AV40)</f>
        <v>4</v>
      </c>
      <c r="BC40" s="421">
        <f t="shared" ref="BC40" si="168">IF((L40+F40+R40+X40+AD40+AJ40+AP40+AV40)*14=0,"",(L40+F40+R40+X40+AD40+AJ40+AP40+AV40)*14)</f>
        <v>56</v>
      </c>
      <c r="BD40" s="430">
        <f t="shared" ref="BD40" si="169">IF(N40+H40+T40+Z40+AF40+AL40+AR40+AX40=0,"",N40+H40+T40+Z40+AF40+AL40+AR40+AX40)</f>
        <v>5</v>
      </c>
      <c r="BE40" s="431">
        <f t="shared" ref="BE40" si="170">IF(D40+F40+L40+J40+P40+R40+V40+X40+AB40+AD40+AH40+AJ40+AN40+AP40+AT40+AV40=0,"",D40+F40+L40+J40+P40+R40+V40+X40+AB40+AD40+AH40+AJ40+AN40+AP40+AT40+AV40)</f>
        <v>4</v>
      </c>
      <c r="BF40" s="273" t="s">
        <v>233</v>
      </c>
      <c r="BG40" s="93" t="s">
        <v>250</v>
      </c>
    </row>
    <row r="41" spans="1:59" s="17" customFormat="1" ht="15.75" customHeight="1">
      <c r="A41" s="649" t="s">
        <v>598</v>
      </c>
      <c r="B41" s="600" t="s">
        <v>15</v>
      </c>
      <c r="C41" s="650" t="s">
        <v>183</v>
      </c>
      <c r="D41" s="435"/>
      <c r="E41" s="421" t="str">
        <f t="shared" ref="E41:E44" si="171">IF(D41*14=0,"",D41*14)</f>
        <v/>
      </c>
      <c r="F41" s="420"/>
      <c r="G41" s="421" t="str">
        <f t="shared" ref="G41:G42" si="172">IF(F41*14=0,"",F41*14)</f>
        <v/>
      </c>
      <c r="H41" s="420"/>
      <c r="I41" s="422"/>
      <c r="J41" s="423"/>
      <c r="K41" s="603" t="str">
        <f t="shared" ref="K41:K44" si="173">IF(J41*14=0,"",J41*14)</f>
        <v/>
      </c>
      <c r="L41" s="424"/>
      <c r="M41" s="603" t="str">
        <f t="shared" ref="M41:M44" si="174">IF(L41*14=0,"",L41*14)</f>
        <v/>
      </c>
      <c r="N41" s="424"/>
      <c r="O41" s="425"/>
      <c r="P41" s="424"/>
      <c r="Q41" s="421" t="str">
        <f t="shared" ref="Q41:Q44" si="175">IF(P41*14=0,"",P41*14)</f>
        <v/>
      </c>
      <c r="R41" s="424"/>
      <c r="S41" s="421" t="str">
        <f t="shared" ref="S41:S44" si="176">IF(R41*14=0,"",R41*14)</f>
        <v/>
      </c>
      <c r="T41" s="424"/>
      <c r="U41" s="428"/>
      <c r="V41" s="424"/>
      <c r="W41" s="421" t="str">
        <f t="shared" ref="W41:W44" si="177">IF(V41*14=0,"",V41*14)</f>
        <v/>
      </c>
      <c r="X41" s="420">
        <v>2</v>
      </c>
      <c r="Y41" s="421">
        <f t="shared" ref="Y41:Y44" si="178">IF(X41*14=0,"",X41*14)</f>
        <v>28</v>
      </c>
      <c r="Z41" s="436">
        <v>2</v>
      </c>
      <c r="AA41" s="425" t="s">
        <v>150</v>
      </c>
      <c r="AB41" s="424"/>
      <c r="AC41" s="421" t="str">
        <f t="shared" ref="AC41:AC44" si="179">IF(AB41*14=0,"",AB41*14)</f>
        <v/>
      </c>
      <c r="AD41" s="424"/>
      <c r="AE41" s="421" t="str">
        <f t="shared" ref="AE41:AE44" si="180">IF(AD41*14=0,"",AD41*14)</f>
        <v/>
      </c>
      <c r="AF41" s="424"/>
      <c r="AG41" s="426"/>
      <c r="AH41" s="423"/>
      <c r="AI41" s="421" t="str">
        <f t="shared" ref="AI41:AI44" si="181">IF(AH41*14=0,"",AH41*14)</f>
        <v/>
      </c>
      <c r="AJ41" s="424"/>
      <c r="AK41" s="421" t="str">
        <f t="shared" ref="AK41:AK44" si="182">IF(AJ41*14=0,"",AJ41*14)</f>
        <v/>
      </c>
      <c r="AL41" s="424"/>
      <c r="AM41" s="425"/>
      <c r="AN41" s="423"/>
      <c r="AO41" s="421" t="str">
        <f t="shared" ref="AO41:AO44" si="183">IF(AN41*14=0,"",AN41*14)</f>
        <v/>
      </c>
      <c r="AP41" s="427"/>
      <c r="AQ41" s="421" t="str">
        <f t="shared" ref="AQ41:AQ44" si="184">IF(AP41*14=0,"",AP41*14)</f>
        <v/>
      </c>
      <c r="AR41" s="427"/>
      <c r="AS41" s="428"/>
      <c r="AT41" s="424"/>
      <c r="AU41" s="421" t="str">
        <f t="shared" ref="AU41:AU44" si="185">IF(AT41*14=0,"",AT41*14)</f>
        <v/>
      </c>
      <c r="AV41" s="424"/>
      <c r="AW41" s="421" t="str">
        <f t="shared" ref="AW41:AW44" si="186">IF(AV41*14=0,"",AV41*14)</f>
        <v/>
      </c>
      <c r="AX41" s="424"/>
      <c r="AY41" s="424"/>
      <c r="AZ41" s="429" t="str">
        <f t="shared" ref="AZ41:AZ44" si="187">IF(D41+J41+P41+V41+AB41+AH41+AN41+AT41=0,"",D41+J41+P41+V41+AB41+AH41+AN41+AT41)</f>
        <v/>
      </c>
      <c r="BA41" s="421" t="str">
        <f t="shared" ref="BA41:BA44" si="188">IF((D41+J41+P41+V41+AB41+AH41+AN41+AT41)*14=0,"",(D41+J41+P41+V41+AB41+AH41+AN41+AT41)*14)</f>
        <v/>
      </c>
      <c r="BB41" s="430">
        <f t="shared" ref="BB41:BB44" si="189">IF(F41+L41+R41+X41+AD41+AJ41+AP41+AV41=0,"",F41+L41+R41+X41+AD41+AJ41+AP41+AV41)</f>
        <v>2</v>
      </c>
      <c r="BC41" s="421">
        <f t="shared" ref="BC41:BC44" si="190">IF((L41+F41+R41+X41+AD41+AJ41+AP41+AV41)*14=0,"",(L41+F41+R41+X41+AD41+AJ41+AP41+AV41)*14)</f>
        <v>28</v>
      </c>
      <c r="BD41" s="430">
        <f t="shared" ref="BD41" si="191">IF(N41+H41+T41+Z41+AF41+AL41+AR41+AX41=0,"",N41+H41+T41+Z41+AF41+AL41+AR41+AX41)</f>
        <v>2</v>
      </c>
      <c r="BE41" s="431">
        <f t="shared" ref="BE41" si="192">IF(P41+R41+V41+X41+AB41+AD41+AH41+AJ41+AN41+AP41+AT41+AV41=0,"",P41+R41+V41+X41+AB41+AD41+AH41+AJ41+AN41+AP41+AT41+AV41)</f>
        <v>2</v>
      </c>
      <c r="BF41" s="273" t="s">
        <v>226</v>
      </c>
      <c r="BG41" s="93" t="s">
        <v>246</v>
      </c>
    </row>
    <row r="42" spans="1:59" s="32" customFormat="1" ht="15.75" customHeight="1">
      <c r="A42" s="520" t="s">
        <v>550</v>
      </c>
      <c r="B42" s="600" t="s">
        <v>15</v>
      </c>
      <c r="C42" s="644" t="s">
        <v>586</v>
      </c>
      <c r="D42" s="592"/>
      <c r="E42" s="593" t="str">
        <f t="shared" si="171"/>
        <v/>
      </c>
      <c r="F42" s="592"/>
      <c r="G42" s="593" t="str">
        <f t="shared" si="172"/>
        <v/>
      </c>
      <c r="H42" s="592"/>
      <c r="I42" s="594"/>
      <c r="J42" s="595"/>
      <c r="K42" s="593" t="str">
        <f t="shared" si="173"/>
        <v/>
      </c>
      <c r="L42" s="596"/>
      <c r="M42" s="593" t="str">
        <f t="shared" si="174"/>
        <v/>
      </c>
      <c r="N42" s="596"/>
      <c r="O42" s="597"/>
      <c r="P42" s="424"/>
      <c r="Q42" s="421" t="str">
        <f t="shared" si="175"/>
        <v/>
      </c>
      <c r="R42" s="424"/>
      <c r="S42" s="421" t="str">
        <f t="shared" si="176"/>
        <v/>
      </c>
      <c r="T42" s="424"/>
      <c r="U42" s="428"/>
      <c r="V42" s="595">
        <v>2</v>
      </c>
      <c r="W42" s="593">
        <f t="shared" si="177"/>
        <v>28</v>
      </c>
      <c r="X42" s="596">
        <v>2</v>
      </c>
      <c r="Y42" s="593">
        <f t="shared" si="178"/>
        <v>28</v>
      </c>
      <c r="Z42" s="596">
        <v>2</v>
      </c>
      <c r="AA42" s="597" t="s">
        <v>150</v>
      </c>
      <c r="AB42" s="596"/>
      <c r="AC42" s="593" t="str">
        <f t="shared" si="179"/>
        <v/>
      </c>
      <c r="AD42" s="596"/>
      <c r="AE42" s="593" t="str">
        <f t="shared" si="180"/>
        <v/>
      </c>
      <c r="AF42" s="596"/>
      <c r="AG42" s="598"/>
      <c r="AH42" s="595"/>
      <c r="AI42" s="593" t="str">
        <f t="shared" si="181"/>
        <v/>
      </c>
      <c r="AJ42" s="596"/>
      <c r="AK42" s="593" t="str">
        <f t="shared" si="182"/>
        <v/>
      </c>
      <c r="AL42" s="596"/>
      <c r="AM42" s="597"/>
      <c r="AN42" s="595"/>
      <c r="AO42" s="593" t="str">
        <f t="shared" si="183"/>
        <v/>
      </c>
      <c r="AP42" s="605"/>
      <c r="AQ42" s="593" t="str">
        <f t="shared" si="184"/>
        <v/>
      </c>
      <c r="AR42" s="605"/>
      <c r="AS42" s="317"/>
      <c r="AT42" s="596"/>
      <c r="AU42" s="593" t="str">
        <f t="shared" si="185"/>
        <v/>
      </c>
      <c r="AV42" s="596"/>
      <c r="AW42" s="593" t="str">
        <f t="shared" si="186"/>
        <v/>
      </c>
      <c r="AX42" s="596"/>
      <c r="AY42" s="596"/>
      <c r="AZ42" s="353">
        <f t="shared" si="187"/>
        <v>2</v>
      </c>
      <c r="BA42" s="593">
        <f t="shared" si="188"/>
        <v>28</v>
      </c>
      <c r="BB42" s="604">
        <f t="shared" si="189"/>
        <v>2</v>
      </c>
      <c r="BC42" s="593">
        <f t="shared" si="190"/>
        <v>28</v>
      </c>
      <c r="BD42" s="606">
        <v>2</v>
      </c>
      <c r="BE42" s="224">
        <f t="shared" ref="BE42:BE43" si="193">IF(D42+F42+L42+J42+P42+R42+V42+X42+AB42+AD42+AH42+AJ42+AN42+AP42+AT42+AV42=0,"",D42+F42+L42+J42+P42+R42+V42+X42+AB42+AD42+AH42+AJ42+AN42+AP42+AT42+AV42)</f>
        <v>4</v>
      </c>
      <c r="BF42" s="607" t="s">
        <v>267</v>
      </c>
      <c r="BG42" s="93" t="s">
        <v>408</v>
      </c>
    </row>
    <row r="43" spans="1:59" ht="14.65" customHeight="1">
      <c r="A43" s="433" t="s">
        <v>290</v>
      </c>
      <c r="B43" s="600" t="s">
        <v>15</v>
      </c>
      <c r="C43" s="434" t="s">
        <v>356</v>
      </c>
      <c r="D43" s="571"/>
      <c r="E43" s="421" t="str">
        <f t="shared" si="171"/>
        <v/>
      </c>
      <c r="F43" s="569"/>
      <c r="G43" s="421" t="str">
        <f t="shared" ref="G43:G44" si="194">IF(F43*14=0,"",F43*14)</f>
        <v/>
      </c>
      <c r="H43" s="569"/>
      <c r="I43" s="570"/>
      <c r="J43" s="571"/>
      <c r="K43" s="603" t="str">
        <f t="shared" si="173"/>
        <v/>
      </c>
      <c r="L43" s="569"/>
      <c r="M43" s="603" t="str">
        <f t="shared" si="174"/>
        <v/>
      </c>
      <c r="N43" s="424"/>
      <c r="O43" s="425"/>
      <c r="P43" s="424"/>
      <c r="Q43" s="421" t="str">
        <f t="shared" si="175"/>
        <v/>
      </c>
      <c r="R43" s="424"/>
      <c r="S43" s="421" t="str">
        <f t="shared" si="176"/>
        <v/>
      </c>
      <c r="T43" s="424"/>
      <c r="U43" s="425"/>
      <c r="V43" s="423">
        <v>1</v>
      </c>
      <c r="W43" s="421">
        <f t="shared" si="177"/>
        <v>14</v>
      </c>
      <c r="X43" s="424">
        <v>1</v>
      </c>
      <c r="Y43" s="421">
        <f t="shared" si="178"/>
        <v>14</v>
      </c>
      <c r="Z43" s="420">
        <v>2</v>
      </c>
      <c r="AA43" s="425" t="s">
        <v>15</v>
      </c>
      <c r="AB43" s="424"/>
      <c r="AC43" s="421" t="str">
        <f t="shared" si="179"/>
        <v/>
      </c>
      <c r="AD43" s="424"/>
      <c r="AE43" s="421" t="str">
        <f t="shared" si="180"/>
        <v/>
      </c>
      <c r="AF43" s="424"/>
      <c r="AG43" s="426"/>
      <c r="AH43" s="423"/>
      <c r="AI43" s="421" t="str">
        <f t="shared" si="181"/>
        <v/>
      </c>
      <c r="AJ43" s="424"/>
      <c r="AK43" s="421" t="str">
        <f t="shared" si="182"/>
        <v/>
      </c>
      <c r="AL43" s="424"/>
      <c r="AM43" s="425"/>
      <c r="AN43" s="423"/>
      <c r="AO43" s="421" t="str">
        <f t="shared" si="183"/>
        <v/>
      </c>
      <c r="AP43" s="424"/>
      <c r="AQ43" s="421" t="str">
        <f t="shared" si="184"/>
        <v/>
      </c>
      <c r="AR43" s="424"/>
      <c r="AS43" s="425"/>
      <c r="AT43" s="424"/>
      <c r="AU43" s="421" t="str">
        <f t="shared" si="185"/>
        <v/>
      </c>
      <c r="AV43" s="424"/>
      <c r="AW43" s="421" t="str">
        <f t="shared" si="186"/>
        <v/>
      </c>
      <c r="AX43" s="424"/>
      <c r="AY43" s="424"/>
      <c r="AZ43" s="429">
        <f t="shared" si="187"/>
        <v>1</v>
      </c>
      <c r="BA43" s="421">
        <f t="shared" si="188"/>
        <v>14</v>
      </c>
      <c r="BB43" s="430">
        <f t="shared" si="189"/>
        <v>1</v>
      </c>
      <c r="BC43" s="421">
        <f t="shared" si="190"/>
        <v>14</v>
      </c>
      <c r="BD43" s="430">
        <f t="shared" ref="BD43:BD44" si="195">IF(N43+H43+T43+Z43+AF43+AL43+AR43+AX43=0,"",N43+H43+T43+Z43+AF43+AL43+AR43+AX43)</f>
        <v>2</v>
      </c>
      <c r="BE43" s="431">
        <f t="shared" si="193"/>
        <v>2</v>
      </c>
      <c r="BF43" s="273" t="s">
        <v>222</v>
      </c>
      <c r="BG43" s="93" t="s">
        <v>266</v>
      </c>
    </row>
    <row r="44" spans="1:59" s="17" customFormat="1" ht="15.75" customHeight="1">
      <c r="A44" s="649" t="s">
        <v>599</v>
      </c>
      <c r="B44" s="600" t="s">
        <v>15</v>
      </c>
      <c r="C44" s="650" t="s">
        <v>538</v>
      </c>
      <c r="D44" s="435"/>
      <c r="E44" s="421" t="str">
        <f t="shared" si="171"/>
        <v/>
      </c>
      <c r="F44" s="420"/>
      <c r="G44" s="421" t="str">
        <f t="shared" si="194"/>
        <v/>
      </c>
      <c r="H44" s="420"/>
      <c r="I44" s="422"/>
      <c r="J44" s="423"/>
      <c r="K44" s="603" t="str">
        <f t="shared" si="173"/>
        <v/>
      </c>
      <c r="L44" s="424"/>
      <c r="M44" s="603" t="str">
        <f t="shared" si="174"/>
        <v/>
      </c>
      <c r="N44" s="424"/>
      <c r="O44" s="425"/>
      <c r="P44" s="424"/>
      <c r="Q44" s="421" t="str">
        <f t="shared" si="175"/>
        <v/>
      </c>
      <c r="R44" s="424"/>
      <c r="S44" s="421" t="str">
        <f t="shared" si="176"/>
        <v/>
      </c>
      <c r="T44" s="424"/>
      <c r="U44" s="428"/>
      <c r="V44" s="424"/>
      <c r="W44" s="421" t="str">
        <f t="shared" si="177"/>
        <v/>
      </c>
      <c r="X44" s="420"/>
      <c r="Y44" s="421" t="str">
        <f t="shared" si="178"/>
        <v/>
      </c>
      <c r="Z44" s="436"/>
      <c r="AA44" s="425"/>
      <c r="AB44" s="424"/>
      <c r="AC44" s="421" t="str">
        <f t="shared" si="179"/>
        <v/>
      </c>
      <c r="AD44" s="424">
        <v>2</v>
      </c>
      <c r="AE44" s="421">
        <f t="shared" si="180"/>
        <v>28</v>
      </c>
      <c r="AF44" s="424">
        <v>2</v>
      </c>
      <c r="AG44" s="426" t="s">
        <v>150</v>
      </c>
      <c r="AH44" s="423"/>
      <c r="AI44" s="421" t="str">
        <f t="shared" si="181"/>
        <v/>
      </c>
      <c r="AJ44" s="424"/>
      <c r="AK44" s="421" t="str">
        <f t="shared" si="182"/>
        <v/>
      </c>
      <c r="AL44" s="424"/>
      <c r="AM44" s="425"/>
      <c r="AN44" s="423"/>
      <c r="AO44" s="421" t="str">
        <f t="shared" si="183"/>
        <v/>
      </c>
      <c r="AP44" s="427"/>
      <c r="AQ44" s="421" t="str">
        <f t="shared" si="184"/>
        <v/>
      </c>
      <c r="AR44" s="427"/>
      <c r="AS44" s="428"/>
      <c r="AT44" s="424"/>
      <c r="AU44" s="421" t="str">
        <f t="shared" si="185"/>
        <v/>
      </c>
      <c r="AV44" s="424"/>
      <c r="AW44" s="421" t="str">
        <f t="shared" si="186"/>
        <v/>
      </c>
      <c r="AX44" s="424"/>
      <c r="AY44" s="424"/>
      <c r="AZ44" s="429" t="str">
        <f t="shared" si="187"/>
        <v/>
      </c>
      <c r="BA44" s="421" t="str">
        <f t="shared" si="188"/>
        <v/>
      </c>
      <c r="BB44" s="430">
        <f t="shared" si="189"/>
        <v>2</v>
      </c>
      <c r="BC44" s="421">
        <f t="shared" si="190"/>
        <v>28</v>
      </c>
      <c r="BD44" s="430">
        <f t="shared" si="195"/>
        <v>2</v>
      </c>
      <c r="BE44" s="431">
        <f t="shared" ref="BE44" si="196">IF(P44+R44+V44+X44+AB44+AD44+AH44+AJ44+AN44+AP44+AT44+AV44=0,"",P44+R44+V44+X44+AB44+AD44+AH44+AJ44+AN44+AP44+AT44+AV44)</f>
        <v>2</v>
      </c>
      <c r="BF44" s="273" t="s">
        <v>226</v>
      </c>
      <c r="BG44" s="93" t="s">
        <v>246</v>
      </c>
    </row>
    <row r="45" spans="1:59" s="17" customFormat="1" ht="15.75" customHeight="1">
      <c r="A45" s="432" t="s">
        <v>258</v>
      </c>
      <c r="B45" s="600" t="s">
        <v>15</v>
      </c>
      <c r="C45" s="434" t="s">
        <v>80</v>
      </c>
      <c r="D45" s="435"/>
      <c r="E45" s="421" t="str">
        <f>IF(D45*14=0,"",D45*14)</f>
        <v/>
      </c>
      <c r="F45" s="420"/>
      <c r="G45" s="421" t="str">
        <f>IF(F45*14=0,"",F45*14)</f>
        <v/>
      </c>
      <c r="H45" s="420"/>
      <c r="I45" s="422"/>
      <c r="J45" s="423"/>
      <c r="K45" s="421" t="str">
        <f>IF(J45*14=0,"",J45*14)</f>
        <v/>
      </c>
      <c r="L45" s="424"/>
      <c r="M45" s="421" t="str">
        <f>IF(L45*14=0,"",L45*14)</f>
        <v/>
      </c>
      <c r="N45" s="424"/>
      <c r="O45" s="425"/>
      <c r="P45" s="424"/>
      <c r="Q45" s="421" t="str">
        <f>IF(P45*14=0,"",P45*14)</f>
        <v/>
      </c>
      <c r="R45" s="424"/>
      <c r="S45" s="421" t="str">
        <f>IF(R45*14=0,"",R45*14)</f>
        <v/>
      </c>
      <c r="T45" s="424"/>
      <c r="U45" s="317"/>
      <c r="V45" s="424"/>
      <c r="W45" s="421" t="str">
        <f>IF(V45*14=0,"",V45*14)</f>
        <v/>
      </c>
      <c r="X45" s="424"/>
      <c r="Y45" s="421" t="str">
        <f>IF(X45*14=0,"",X45*14)</f>
        <v/>
      </c>
      <c r="Z45" s="596"/>
      <c r="AA45" s="597"/>
      <c r="AB45" s="424">
        <v>3</v>
      </c>
      <c r="AC45" s="421">
        <f>IF(AB45*14=0,"",AB45*14)</f>
        <v>42</v>
      </c>
      <c r="AD45" s="424">
        <v>1</v>
      </c>
      <c r="AE45" s="421">
        <f>IF(AD45*14=0,"",AD45*14)</f>
        <v>14</v>
      </c>
      <c r="AF45" s="420">
        <v>5</v>
      </c>
      <c r="AG45" s="426" t="s">
        <v>15</v>
      </c>
      <c r="AH45" s="423"/>
      <c r="AI45" s="421" t="str">
        <f>IF(AH45*14=0,"",AH45*14)</f>
        <v/>
      </c>
      <c r="AJ45" s="424"/>
      <c r="AK45" s="421" t="str">
        <f>IF(AJ45*14=0,"",AJ45*14)</f>
        <v/>
      </c>
      <c r="AL45" s="424"/>
      <c r="AM45" s="425"/>
      <c r="AN45" s="423"/>
      <c r="AO45" s="421" t="str">
        <f>IF(AN45*14=0,"",AN45*14)</f>
        <v/>
      </c>
      <c r="AP45" s="424"/>
      <c r="AQ45" s="421" t="str">
        <f>IF(AP45*14=0,"",AP45*14)</f>
        <v/>
      </c>
      <c r="AR45" s="424"/>
      <c r="AS45" s="425"/>
      <c r="AT45" s="424"/>
      <c r="AU45" s="421" t="str">
        <f>IF(AT45*14=0,"",AT45*14)</f>
        <v/>
      </c>
      <c r="AV45" s="424"/>
      <c r="AW45" s="421" t="str">
        <f>IF(AV45*14=0,"",AV45*14)</f>
        <v/>
      </c>
      <c r="AX45" s="424"/>
      <c r="AY45" s="424"/>
      <c r="AZ45" s="429">
        <f>IF(D45+J45+P45+V45+AB45+AH45+AN45+AT45=0,"",D45+J45+P45+V45+AB45+AH45+AN45+AT45)</f>
        <v>3</v>
      </c>
      <c r="BA45" s="421">
        <f>IF((D45+J45+P45+V45+AB45+AH45+AN45+AT45)*14=0,"",(D45+J45+P45+V45+AB45+AH45+AN45+AT45)*14)</f>
        <v>42</v>
      </c>
      <c r="BB45" s="430">
        <f>IF(F45+L45+R45+X45+AD45+AJ45+AP45+AV45=0,"",F45+L45+R45+X45+AD45+AJ45+AP45+AV45)</f>
        <v>1</v>
      </c>
      <c r="BC45" s="421">
        <f>IF((L45+F45+R45+X45+AD45+AJ45+AP45+AV45)*14=0,"",(L45+F45+R45+X45+AD45+AJ45+AP45+AV45)*14)</f>
        <v>14</v>
      </c>
      <c r="BD45" s="430">
        <f>IF(N45+H45+T45+Z45+AF45+AL45+AR45+AX45=0,"",N45+H45+T45+Z45+AF45+AL45+AR45+AX45)</f>
        <v>5</v>
      </c>
      <c r="BE45" s="431">
        <f>IF(D45+F45+L45+J45+P45+R45+V45+X45+AB45+AD45+AH45+AJ45+AN45+AP45+AT45+AV45=0,"",D45+F45+L45+J45+P45+R45+V45+X45+AB45+AD45+AH45+AJ45+AN45+AP45+AT45+AV45)</f>
        <v>4</v>
      </c>
      <c r="BF45" s="273" t="s">
        <v>262</v>
      </c>
      <c r="BG45" s="93" t="s">
        <v>264</v>
      </c>
    </row>
    <row r="46" spans="1:59" s="17" customFormat="1" ht="15.75" customHeight="1">
      <c r="A46" s="649" t="s">
        <v>600</v>
      </c>
      <c r="B46" s="600" t="s">
        <v>15</v>
      </c>
      <c r="C46" s="650" t="s">
        <v>539</v>
      </c>
      <c r="D46" s="435"/>
      <c r="E46" s="421" t="str">
        <f t="shared" ref="E46" si="197">IF(D46*14=0,"",D46*14)</f>
        <v/>
      </c>
      <c r="F46" s="420"/>
      <c r="G46" s="421" t="str">
        <f t="shared" ref="G46" si="198">IF(F46*14=0,"",F46*14)</f>
        <v/>
      </c>
      <c r="H46" s="420"/>
      <c r="I46" s="422"/>
      <c r="J46" s="423"/>
      <c r="K46" s="603" t="str">
        <f t="shared" ref="K46" si="199">IF(J46*14=0,"",J46*14)</f>
        <v/>
      </c>
      <c r="L46" s="424"/>
      <c r="M46" s="603" t="str">
        <f t="shared" ref="M46" si="200">IF(L46*14=0,"",L46*14)</f>
        <v/>
      </c>
      <c r="N46" s="424"/>
      <c r="O46" s="425"/>
      <c r="P46" s="424"/>
      <c r="Q46" s="421" t="str">
        <f t="shared" ref="Q46" si="201">IF(P46*14=0,"",P46*14)</f>
        <v/>
      </c>
      <c r="R46" s="424"/>
      <c r="S46" s="421" t="str">
        <f t="shared" ref="S46" si="202">IF(R46*14=0,"",R46*14)</f>
        <v/>
      </c>
      <c r="T46" s="424"/>
      <c r="U46" s="428"/>
      <c r="V46" s="424"/>
      <c r="W46" s="421" t="str">
        <f t="shared" ref="W46" si="203">IF(V46*14=0,"",V46*14)</f>
        <v/>
      </c>
      <c r="X46" s="420"/>
      <c r="Y46" s="421" t="str">
        <f t="shared" ref="Y46" si="204">IF(X46*14=0,"",X46*14)</f>
        <v/>
      </c>
      <c r="Z46" s="436"/>
      <c r="AA46" s="425"/>
      <c r="AB46" s="424"/>
      <c r="AC46" s="421" t="str">
        <f t="shared" ref="AC46" si="205">IF(AB46*14=0,"",AB46*14)</f>
        <v/>
      </c>
      <c r="AD46" s="424"/>
      <c r="AE46" s="421" t="str">
        <f t="shared" ref="AE46" si="206">IF(AD46*14=0,"",AD46*14)</f>
        <v/>
      </c>
      <c r="AF46" s="424"/>
      <c r="AG46" s="426"/>
      <c r="AH46" s="423"/>
      <c r="AI46" s="421" t="str">
        <f t="shared" ref="AI46" si="207">IF(AH46*14=0,"",AH46*14)</f>
        <v/>
      </c>
      <c r="AJ46" s="424">
        <v>2</v>
      </c>
      <c r="AK46" s="421">
        <f t="shared" ref="AK46" si="208">IF(AJ46*14=0,"",AJ46*14)</f>
        <v>28</v>
      </c>
      <c r="AL46" s="424">
        <v>2</v>
      </c>
      <c r="AM46" s="425" t="s">
        <v>150</v>
      </c>
      <c r="AN46" s="423"/>
      <c r="AO46" s="421" t="str">
        <f t="shared" ref="AO46" si="209">IF(AN46*14=0,"",AN46*14)</f>
        <v/>
      </c>
      <c r="AP46" s="427"/>
      <c r="AQ46" s="421" t="str">
        <f t="shared" ref="AQ46" si="210">IF(AP46*14=0,"",AP46*14)</f>
        <v/>
      </c>
      <c r="AR46" s="427"/>
      <c r="AS46" s="428"/>
      <c r="AT46" s="424"/>
      <c r="AU46" s="421" t="str">
        <f t="shared" ref="AU46" si="211">IF(AT46*14=0,"",AT46*14)</f>
        <v/>
      </c>
      <c r="AV46" s="424"/>
      <c r="AW46" s="421" t="str">
        <f t="shared" ref="AW46" si="212">IF(AV46*14=0,"",AV46*14)</f>
        <v/>
      </c>
      <c r="AX46" s="424"/>
      <c r="AY46" s="424"/>
      <c r="AZ46" s="429" t="str">
        <f t="shared" ref="AZ46" si="213">IF(D46+J46+P46+V46+AB46+AH46+AN46+AT46=0,"",D46+J46+P46+V46+AB46+AH46+AN46+AT46)</f>
        <v/>
      </c>
      <c r="BA46" s="421" t="str">
        <f t="shared" ref="BA46" si="214">IF((D46+J46+P46+V46+AB46+AH46+AN46+AT46)*14=0,"",(D46+J46+P46+V46+AB46+AH46+AN46+AT46)*14)</f>
        <v/>
      </c>
      <c r="BB46" s="430">
        <f t="shared" ref="BB46" si="215">IF(F46+L46+R46+X46+AD46+AJ46+AP46+AV46=0,"",F46+L46+R46+X46+AD46+AJ46+AP46+AV46)</f>
        <v>2</v>
      </c>
      <c r="BC46" s="421">
        <f t="shared" ref="BC46" si="216">IF((L46+F46+R46+X46+AD46+AJ46+AP46+AV46)*14=0,"",(L46+F46+R46+X46+AD46+AJ46+AP46+AV46)*14)</f>
        <v>28</v>
      </c>
      <c r="BD46" s="430">
        <f t="shared" ref="BD46" si="217">IF(N46+H46+T46+Z46+AF46+AL46+AR46+AX46=0,"",N46+H46+T46+Z46+AF46+AL46+AR46+AX46)</f>
        <v>2</v>
      </c>
      <c r="BE46" s="431">
        <f t="shared" ref="BE46" si="218">IF(P46+R46+V46+X46+AB46+AD46+AH46+AJ46+AN46+AP46+AT46+AV46=0,"",P46+R46+V46+X46+AB46+AD46+AH46+AJ46+AN46+AP46+AT46+AV46)</f>
        <v>2</v>
      </c>
      <c r="BF46" s="273" t="s">
        <v>226</v>
      </c>
      <c r="BG46" s="93" t="s">
        <v>246</v>
      </c>
    </row>
    <row r="47" spans="1:59" ht="15.75" customHeight="1">
      <c r="A47" s="418" t="s">
        <v>471</v>
      </c>
      <c r="B47" s="600" t="s">
        <v>15</v>
      </c>
      <c r="C47" s="439" t="s">
        <v>185</v>
      </c>
      <c r="D47" s="420"/>
      <c r="E47" s="421" t="str">
        <f t="shared" ref="E47:E48" si="219">IF(D47*14=0,"",D47*14)</f>
        <v/>
      </c>
      <c r="F47" s="420"/>
      <c r="G47" s="421" t="str">
        <f t="shared" ref="G47:G48" si="220">IF(F47*14=0,"",F47*14)</f>
        <v/>
      </c>
      <c r="H47" s="420"/>
      <c r="I47" s="422"/>
      <c r="J47" s="423"/>
      <c r="K47" s="421" t="str">
        <f t="shared" ref="K47:K48" si="221">IF(J47*14=0,"",J47*14)</f>
        <v/>
      </c>
      <c r="L47" s="424"/>
      <c r="M47" s="421" t="str">
        <f t="shared" ref="M47:M48" si="222">IF(L47*14=0,"",L47*14)</f>
        <v/>
      </c>
      <c r="N47" s="424"/>
      <c r="O47" s="425"/>
      <c r="P47" s="424"/>
      <c r="Q47" s="421" t="str">
        <f t="shared" ref="Q47:Q48" si="223">IF(P47*14=0,"",P47*14)</f>
        <v/>
      </c>
      <c r="R47" s="424"/>
      <c r="S47" s="421" t="str">
        <f t="shared" ref="S47:S48" si="224">IF(R47*14=0,"",R47*14)</f>
        <v/>
      </c>
      <c r="T47" s="424"/>
      <c r="U47" s="426"/>
      <c r="V47" s="595"/>
      <c r="W47" s="593" t="str">
        <f t="shared" ref="W47:W48" si="225">IF(V47*14=0,"",V47*14)</f>
        <v/>
      </c>
      <c r="X47" s="596"/>
      <c r="Y47" s="593" t="str">
        <f t="shared" ref="Y47:Y48" si="226">IF(X47*14=0,"",X47*14)</f>
        <v/>
      </c>
      <c r="Z47" s="596"/>
      <c r="AA47" s="597"/>
      <c r="AB47" s="424"/>
      <c r="AC47" s="421" t="str">
        <f t="shared" ref="AC47:AC48" si="227">IF(AB47*14=0,"",AB47*14)</f>
        <v/>
      </c>
      <c r="AD47" s="424"/>
      <c r="AE47" s="421" t="str">
        <f t="shared" ref="AE47:AE48" si="228">IF(AD47*14=0,"",AD47*14)</f>
        <v/>
      </c>
      <c r="AF47" s="424"/>
      <c r="AG47" s="426"/>
      <c r="AH47" s="423">
        <v>1</v>
      </c>
      <c r="AI47" s="421">
        <f>IF(AH47*14=0,"",AH47*14)</f>
        <v>14</v>
      </c>
      <c r="AJ47" s="424">
        <v>1</v>
      </c>
      <c r="AK47" s="421">
        <f>IF(AJ47*14=0,"",AJ47*14)</f>
        <v>14</v>
      </c>
      <c r="AL47" s="424">
        <v>2</v>
      </c>
      <c r="AM47" s="425" t="s">
        <v>150</v>
      </c>
      <c r="AN47" s="423"/>
      <c r="AO47" s="421" t="str">
        <f t="shared" ref="AO47:AO48" si="229">IF(AN47*14=0,"",AN47*14)</f>
        <v/>
      </c>
      <c r="AP47" s="427"/>
      <c r="AQ47" s="421" t="str">
        <f t="shared" ref="AQ47:AQ48" si="230">IF(AP47*14=0,"",AP47*14)</f>
        <v/>
      </c>
      <c r="AR47" s="427"/>
      <c r="AS47" s="428"/>
      <c r="AT47" s="424"/>
      <c r="AU47" s="421" t="str">
        <f t="shared" ref="AU47:AU48" si="231">IF(AT47*14=0,"",AT47*14)</f>
        <v/>
      </c>
      <c r="AV47" s="424"/>
      <c r="AW47" s="421" t="str">
        <f t="shared" ref="AW47:AW48" si="232">IF(AV47*14=0,"",AV47*14)</f>
        <v/>
      </c>
      <c r="AX47" s="424"/>
      <c r="AY47" s="424"/>
      <c r="AZ47" s="429">
        <f t="shared" ref="AZ47:AZ48" si="233">IF(D47+J47+P47+V47+AB47+AH47+AN47+AT47=0,"",D47+J47+P47+V47+AB47+AH47+AN47+AT47)</f>
        <v>1</v>
      </c>
      <c r="BA47" s="421">
        <f t="shared" ref="BA47:BA48" si="234">IF((D47+J47+P47+V47+AB47+AH47+AN47+AT47)*14=0,"",(D47+J47+P47+V47+AB47+AH47+AN47+AT47)*14)</f>
        <v>14</v>
      </c>
      <c r="BB47" s="430">
        <f t="shared" ref="BB47:BB48" si="235">IF(F47+L47+R47+X47+AD47+AJ47+AP47+AV47=0,"",F47+L47+R47+X47+AD47+AJ47+AP47+AV47)</f>
        <v>1</v>
      </c>
      <c r="BC47" s="421">
        <f t="shared" ref="BC47:BC48" si="236">IF((L47+F47+R47+X47+AD47+AJ47+AP47+AV47)*14=0,"",(L47+F47+R47+X47+AD47+AJ47+AP47+AV47)*14)</f>
        <v>14</v>
      </c>
      <c r="BD47" s="430">
        <f t="shared" ref="BD47:BD48" si="237">IF(N47+H47+T47+Z47+AF47+AL47+AR47+AX47=0,"",N47+H47+T47+Z47+AF47+AL47+AR47+AX47)</f>
        <v>2</v>
      </c>
      <c r="BE47" s="431">
        <f t="shared" ref="BE47" si="238">IF(D47+F47+L47+J47+P47+R47+V47+X47+AB47+AD47+AH47+AJ47+AN47+AP47+AT47+AV47=0,"",D47+F47+L47+J47+P47+R47+V47+X47+AB47+AD47+AH47+AJ47+AN47+AP47+AT47+AV47)</f>
        <v>2</v>
      </c>
      <c r="BF47" s="273" t="s">
        <v>251</v>
      </c>
      <c r="BG47" s="93" t="s">
        <v>252</v>
      </c>
    </row>
    <row r="48" spans="1:59" s="17" customFormat="1" ht="15.75" customHeight="1">
      <c r="A48" s="649" t="s">
        <v>601</v>
      </c>
      <c r="B48" s="600" t="s">
        <v>15</v>
      </c>
      <c r="C48" s="650" t="s">
        <v>540</v>
      </c>
      <c r="D48" s="435"/>
      <c r="E48" s="421" t="str">
        <f t="shared" si="219"/>
        <v/>
      </c>
      <c r="F48" s="420"/>
      <c r="G48" s="421" t="str">
        <f t="shared" si="220"/>
        <v/>
      </c>
      <c r="H48" s="420"/>
      <c r="I48" s="422"/>
      <c r="J48" s="423"/>
      <c r="K48" s="603" t="str">
        <f t="shared" si="221"/>
        <v/>
      </c>
      <c r="L48" s="424"/>
      <c r="M48" s="603" t="str">
        <f t="shared" si="222"/>
        <v/>
      </c>
      <c r="N48" s="424"/>
      <c r="O48" s="425"/>
      <c r="P48" s="424"/>
      <c r="Q48" s="421" t="str">
        <f t="shared" si="223"/>
        <v/>
      </c>
      <c r="R48" s="424"/>
      <c r="S48" s="421" t="str">
        <f t="shared" si="224"/>
        <v/>
      </c>
      <c r="T48" s="424"/>
      <c r="U48" s="428"/>
      <c r="V48" s="424"/>
      <c r="W48" s="421" t="str">
        <f t="shared" si="225"/>
        <v/>
      </c>
      <c r="X48" s="420"/>
      <c r="Y48" s="421" t="str">
        <f t="shared" si="226"/>
        <v/>
      </c>
      <c r="Z48" s="436"/>
      <c r="AA48" s="425"/>
      <c r="AB48" s="424"/>
      <c r="AC48" s="421" t="str">
        <f t="shared" si="227"/>
        <v/>
      </c>
      <c r="AD48" s="424"/>
      <c r="AE48" s="421" t="str">
        <f t="shared" si="228"/>
        <v/>
      </c>
      <c r="AF48" s="424"/>
      <c r="AG48" s="426"/>
      <c r="AH48" s="423"/>
      <c r="AI48" s="421" t="str">
        <f t="shared" ref="AI48" si="239">IF(AH48*14=0,"",AH48*14)</f>
        <v/>
      </c>
      <c r="AJ48" s="424"/>
      <c r="AK48" s="421" t="str">
        <f t="shared" ref="AK48" si="240">IF(AJ48*14=0,"",AJ48*14)</f>
        <v/>
      </c>
      <c r="AL48" s="424"/>
      <c r="AM48" s="425"/>
      <c r="AN48" s="423"/>
      <c r="AO48" s="421" t="str">
        <f t="shared" si="229"/>
        <v/>
      </c>
      <c r="AP48" s="427">
        <v>2</v>
      </c>
      <c r="AQ48" s="421">
        <f t="shared" si="230"/>
        <v>28</v>
      </c>
      <c r="AR48" s="427">
        <v>2</v>
      </c>
      <c r="AS48" s="428" t="s">
        <v>150</v>
      </c>
      <c r="AT48" s="424"/>
      <c r="AU48" s="421" t="str">
        <f t="shared" si="231"/>
        <v/>
      </c>
      <c r="AV48" s="424"/>
      <c r="AW48" s="421" t="str">
        <f t="shared" si="232"/>
        <v/>
      </c>
      <c r="AX48" s="424"/>
      <c r="AY48" s="424"/>
      <c r="AZ48" s="429" t="str">
        <f t="shared" si="233"/>
        <v/>
      </c>
      <c r="BA48" s="421" t="str">
        <f t="shared" si="234"/>
        <v/>
      </c>
      <c r="BB48" s="430">
        <f t="shared" si="235"/>
        <v>2</v>
      </c>
      <c r="BC48" s="421">
        <f t="shared" si="236"/>
        <v>28</v>
      </c>
      <c r="BD48" s="430">
        <f t="shared" si="237"/>
        <v>2</v>
      </c>
      <c r="BE48" s="431">
        <f t="shared" ref="BE48" si="241">IF(P48+R48+V48+X48+AB48+AD48+AH48+AJ48+AN48+AP48+AT48+AV48=0,"",P48+R48+V48+X48+AB48+AD48+AH48+AJ48+AN48+AP48+AT48+AV48)</f>
        <v>2</v>
      </c>
      <c r="BF48" s="273" t="s">
        <v>226</v>
      </c>
      <c r="BG48" s="93" t="s">
        <v>246</v>
      </c>
    </row>
    <row r="49" spans="1:59" s="17" customFormat="1" ht="15.75" customHeight="1" thickBot="1">
      <c r="A49" s="649" t="s">
        <v>602</v>
      </c>
      <c r="B49" s="600" t="s">
        <v>15</v>
      </c>
      <c r="C49" s="650" t="s">
        <v>259</v>
      </c>
      <c r="D49" s="435"/>
      <c r="E49" s="421" t="str">
        <f t="shared" ref="E49" si="242">IF(D49*14=0,"",D49*14)</f>
        <v/>
      </c>
      <c r="F49" s="420"/>
      <c r="G49" s="421" t="str">
        <f t="shared" ref="G49" si="243">IF(F49*14=0,"",F49*14)</f>
        <v/>
      </c>
      <c r="H49" s="420"/>
      <c r="I49" s="422"/>
      <c r="J49" s="423"/>
      <c r="K49" s="603" t="str">
        <f t="shared" ref="K49" si="244">IF(J49*14=0,"",J49*14)</f>
        <v/>
      </c>
      <c r="L49" s="424"/>
      <c r="M49" s="603" t="str">
        <f t="shared" ref="M49" si="245">IF(L49*14=0,"",L49*14)</f>
        <v/>
      </c>
      <c r="N49" s="424"/>
      <c r="O49" s="425"/>
      <c r="P49" s="424"/>
      <c r="Q49" s="421" t="str">
        <f t="shared" ref="Q49" si="246">IF(P49*14=0,"",P49*14)</f>
        <v/>
      </c>
      <c r="R49" s="424"/>
      <c r="S49" s="421" t="str">
        <f t="shared" ref="S49" si="247">IF(R49*14=0,"",R49*14)</f>
        <v/>
      </c>
      <c r="T49" s="424"/>
      <c r="U49" s="428"/>
      <c r="V49" s="424"/>
      <c r="W49" s="421" t="str">
        <f t="shared" ref="W49" si="248">IF(V49*14=0,"",V49*14)</f>
        <v/>
      </c>
      <c r="X49" s="420"/>
      <c r="Y49" s="421" t="str">
        <f t="shared" ref="Y49" si="249">IF(X49*14=0,"",X49*14)</f>
        <v/>
      </c>
      <c r="Z49" s="436"/>
      <c r="AA49" s="425"/>
      <c r="AB49" s="424"/>
      <c r="AC49" s="421" t="str">
        <f t="shared" ref="AC49" si="250">IF(AB49*14=0,"",AB49*14)</f>
        <v/>
      </c>
      <c r="AD49" s="424"/>
      <c r="AE49" s="421" t="str">
        <f t="shared" ref="AE49" si="251">IF(AD49*14=0,"",AD49*14)</f>
        <v/>
      </c>
      <c r="AF49" s="424"/>
      <c r="AG49" s="426"/>
      <c r="AH49" s="423"/>
      <c r="AI49" s="421" t="str">
        <f t="shared" ref="AI49" si="252">IF(AH49*14=0,"",AH49*14)</f>
        <v/>
      </c>
      <c r="AJ49" s="424"/>
      <c r="AK49" s="421" t="str">
        <f t="shared" ref="AK49" si="253">IF(AJ49*14=0,"",AJ49*14)</f>
        <v/>
      </c>
      <c r="AL49" s="424"/>
      <c r="AM49" s="425"/>
      <c r="AN49" s="423"/>
      <c r="AO49" s="421" t="str">
        <f t="shared" ref="AO49" si="254">IF(AN49*14=0,"",AN49*14)</f>
        <v/>
      </c>
      <c r="AP49" s="427"/>
      <c r="AQ49" s="421" t="str">
        <f t="shared" ref="AQ49" si="255">IF(AP49*14=0,"",AP49*14)</f>
        <v/>
      </c>
      <c r="AR49" s="427"/>
      <c r="AS49" s="428"/>
      <c r="AT49" s="424"/>
      <c r="AU49" s="421" t="str">
        <f t="shared" ref="AU49" si="256">IF(AT49*14=0,"",AT49*14)</f>
        <v/>
      </c>
      <c r="AV49" s="424">
        <v>2</v>
      </c>
      <c r="AW49" s="421">
        <f t="shared" ref="AW49" si="257">IF(AV49*14=0,"",AV49*14)</f>
        <v>28</v>
      </c>
      <c r="AX49" s="424">
        <v>2</v>
      </c>
      <c r="AY49" s="424" t="s">
        <v>150</v>
      </c>
      <c r="AZ49" s="429" t="str">
        <f t="shared" ref="AZ49" si="258">IF(D49+J49+P49+V49+AB49+AH49+AN49+AT49=0,"",D49+J49+P49+V49+AB49+AH49+AN49+AT49)</f>
        <v/>
      </c>
      <c r="BA49" s="421" t="str">
        <f t="shared" ref="BA49" si="259">IF((D49+J49+P49+V49+AB49+AH49+AN49+AT49)*14=0,"",(D49+J49+P49+V49+AB49+AH49+AN49+AT49)*14)</f>
        <v/>
      </c>
      <c r="BB49" s="430">
        <f t="shared" ref="BB49" si="260">IF(F49+L49+R49+X49+AD49+AJ49+AP49+AV49=0,"",F49+L49+R49+X49+AD49+AJ49+AP49+AV49)</f>
        <v>2</v>
      </c>
      <c r="BC49" s="421">
        <f t="shared" ref="BC49" si="261">IF((L49+F49+R49+X49+AD49+AJ49+AP49+AV49)*14=0,"",(L49+F49+R49+X49+AD49+AJ49+AP49+AV49)*14)</f>
        <v>28</v>
      </c>
      <c r="BD49" s="430">
        <f t="shared" ref="BD49" si="262">IF(N49+H49+T49+Z49+AF49+AL49+AR49+AX49=0,"",N49+H49+T49+Z49+AF49+AL49+AR49+AX49)</f>
        <v>2</v>
      </c>
      <c r="BE49" s="431">
        <f t="shared" ref="BE49" si="263">IF(P49+R49+V49+X49+AB49+AD49+AH49+AJ49+AN49+AP49+AT49+AV49=0,"",P49+R49+V49+X49+AB49+AD49+AH49+AJ49+AN49+AP49+AT49+AV49)</f>
        <v>2</v>
      </c>
      <c r="BF49" s="273" t="s">
        <v>226</v>
      </c>
      <c r="BG49" s="93" t="s">
        <v>246</v>
      </c>
    </row>
    <row r="50" spans="1:59" s="4" customFormat="1" ht="27" customHeight="1" thickBot="1">
      <c r="A50" s="440"/>
      <c r="B50" s="441"/>
      <c r="C50" s="148" t="s">
        <v>53</v>
      </c>
      <c r="D50" s="99">
        <f>SUM(D10:D49)</f>
        <v>0</v>
      </c>
      <c r="E50" s="10">
        <f>SUM(E10:E49)</f>
        <v>0</v>
      </c>
      <c r="F50" s="10">
        <f>SUM(F10:F49)</f>
        <v>40</v>
      </c>
      <c r="G50" s="10">
        <f>SUM(G10:G49)</f>
        <v>600</v>
      </c>
      <c r="H50" s="10">
        <f>SUM(H10:H49)</f>
        <v>27</v>
      </c>
      <c r="I50" s="101" t="s">
        <v>17</v>
      </c>
      <c r="J50" s="22">
        <f>SUM(J10:J49)</f>
        <v>19</v>
      </c>
      <c r="K50" s="10">
        <f>SUM(K10:K49)</f>
        <v>266</v>
      </c>
      <c r="L50" s="10">
        <f>SUM(L10:L49)</f>
        <v>11</v>
      </c>
      <c r="M50" s="10">
        <f>SUM(M10:M49)</f>
        <v>154</v>
      </c>
      <c r="N50" s="10">
        <f>SUM(N10:N49)</f>
        <v>29</v>
      </c>
      <c r="O50" s="101" t="s">
        <v>17</v>
      </c>
      <c r="P50" s="177">
        <f>SUM(P10:P49)</f>
        <v>10</v>
      </c>
      <c r="Q50" s="178">
        <f>SUM(Q10:Q49)</f>
        <v>140</v>
      </c>
      <c r="R50" s="178">
        <f>SUM(R10:R49)</f>
        <v>21</v>
      </c>
      <c r="S50" s="178">
        <f>SUM(S10:S49)</f>
        <v>304</v>
      </c>
      <c r="T50" s="178">
        <f>SUM(T10:T49)</f>
        <v>28</v>
      </c>
      <c r="U50" s="190" t="s">
        <v>17</v>
      </c>
      <c r="V50" s="177">
        <f>SUM(V10:V49)</f>
        <v>4</v>
      </c>
      <c r="W50" s="178">
        <f>SUM(W10:W49)</f>
        <v>56</v>
      </c>
      <c r="X50" s="178">
        <f>SUM(X10:X49)</f>
        <v>10</v>
      </c>
      <c r="Y50" s="178">
        <f>SUM(Y10:Y49)</f>
        <v>140</v>
      </c>
      <c r="Z50" s="178">
        <f>SUM(Z10:Z49)</f>
        <v>13</v>
      </c>
      <c r="AA50" s="190" t="s">
        <v>17</v>
      </c>
      <c r="AB50" s="177">
        <f>SUM(AB10:AB49)</f>
        <v>3</v>
      </c>
      <c r="AC50" s="178">
        <f>SUM(AC10:AC49)</f>
        <v>42</v>
      </c>
      <c r="AD50" s="178">
        <f>SUM(AD10:AD49)</f>
        <v>3</v>
      </c>
      <c r="AE50" s="178">
        <f>SUM(AE10:AE49)</f>
        <v>42</v>
      </c>
      <c r="AF50" s="178">
        <f>SUM(AF10:AF49)</f>
        <v>7</v>
      </c>
      <c r="AG50" s="190" t="s">
        <v>17</v>
      </c>
      <c r="AH50" s="177">
        <f>SUM(AH10:AH49)</f>
        <v>1</v>
      </c>
      <c r="AI50" s="178">
        <f>SUM(AI10:AI49)</f>
        <v>14</v>
      </c>
      <c r="AJ50" s="178">
        <f>SUM(AJ10:AJ49)</f>
        <v>3</v>
      </c>
      <c r="AK50" s="178">
        <f>SUM(AK10:AK49)</f>
        <v>42</v>
      </c>
      <c r="AL50" s="178">
        <f>SUM(AL10:AL49)</f>
        <v>4</v>
      </c>
      <c r="AM50" s="190" t="s">
        <v>17</v>
      </c>
      <c r="AN50" s="177">
        <f>SUM(AN10:AN49)</f>
        <v>0</v>
      </c>
      <c r="AO50" s="178">
        <f>SUM(AO10:AO49)</f>
        <v>0</v>
      </c>
      <c r="AP50" s="178">
        <f>SUM(AP10:AP49)</f>
        <v>2</v>
      </c>
      <c r="AQ50" s="178">
        <f>SUM(AQ10:AQ49)</f>
        <v>28</v>
      </c>
      <c r="AR50" s="178">
        <f>SUM(AR10:AR49)</f>
        <v>2</v>
      </c>
      <c r="AS50" s="190" t="s">
        <v>17</v>
      </c>
      <c r="AT50" s="177">
        <f>SUM(AT10:AT49)</f>
        <v>0</v>
      </c>
      <c r="AU50" s="178">
        <f>SUM(AU10:AU49)</f>
        <v>0</v>
      </c>
      <c r="AV50" s="178">
        <f>SUM(AV10:AV49)</f>
        <v>2</v>
      </c>
      <c r="AW50" s="178">
        <f>SUM(AW10:AW49)</f>
        <v>28</v>
      </c>
      <c r="AX50" s="178">
        <f>SUM(AX10:AX49)</f>
        <v>2</v>
      </c>
      <c r="AY50" s="179" t="s">
        <v>17</v>
      </c>
      <c r="AZ50" s="181">
        <f t="shared" ref="AZ50:BE50" si="264">SUM(AZ10:AZ49)</f>
        <v>37</v>
      </c>
      <c r="BA50" s="178">
        <f t="shared" si="264"/>
        <v>518</v>
      </c>
      <c r="BB50" s="178">
        <f t="shared" si="264"/>
        <v>92</v>
      </c>
      <c r="BC50" s="178">
        <f t="shared" si="264"/>
        <v>1458</v>
      </c>
      <c r="BD50" s="178">
        <f t="shared" si="264"/>
        <v>112</v>
      </c>
      <c r="BE50" s="180">
        <f t="shared" si="264"/>
        <v>129</v>
      </c>
      <c r="BF50" s="272"/>
      <c r="BG50" s="162"/>
    </row>
    <row r="51" spans="1:59" ht="15.75" customHeight="1">
      <c r="A51" s="5"/>
      <c r="B51" s="6"/>
      <c r="C51" s="149" t="s">
        <v>16</v>
      </c>
      <c r="D51" s="150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99"/>
      <c r="Q51" s="799"/>
      <c r="R51" s="799"/>
      <c r="S51" s="799"/>
      <c r="T51" s="799"/>
      <c r="U51" s="799"/>
      <c r="V51" s="799"/>
      <c r="W51" s="799"/>
      <c r="X51" s="799"/>
      <c r="Y51" s="799"/>
      <c r="Z51" s="799"/>
      <c r="AA51" s="799"/>
      <c r="AB51" s="799"/>
      <c r="AC51" s="799"/>
      <c r="AD51" s="799"/>
      <c r="AE51" s="799"/>
      <c r="AF51" s="799"/>
      <c r="AG51" s="799"/>
      <c r="AH51" s="799"/>
      <c r="AI51" s="799"/>
      <c r="AJ51" s="799"/>
      <c r="AK51" s="799"/>
      <c r="AL51" s="799"/>
      <c r="AM51" s="799"/>
      <c r="AN51" s="799"/>
      <c r="AO51" s="799"/>
      <c r="AP51" s="799"/>
      <c r="AQ51" s="799"/>
      <c r="AR51" s="799"/>
      <c r="AS51" s="799"/>
      <c r="AT51" s="799"/>
      <c r="AU51" s="799"/>
      <c r="AV51" s="799"/>
      <c r="AW51" s="799"/>
      <c r="AX51" s="799"/>
      <c r="AY51" s="799"/>
      <c r="AZ51" s="277"/>
      <c r="BA51" s="278"/>
      <c r="BB51" s="278"/>
      <c r="BC51" s="278"/>
      <c r="BD51" s="278"/>
      <c r="BE51" s="279"/>
      <c r="BF51" s="272"/>
      <c r="BG51" s="162"/>
    </row>
    <row r="52" spans="1:59" s="32" customFormat="1" ht="15.75" customHeight="1">
      <c r="A52" s="433"/>
      <c r="B52" s="442" t="s">
        <v>44</v>
      </c>
      <c r="C52" s="438" t="s">
        <v>541</v>
      </c>
      <c r="D52" s="444"/>
      <c r="E52" s="421" t="str">
        <f t="shared" ref="E52" si="265">IF(D52*14=0,"",D52*14)</f>
        <v/>
      </c>
      <c r="F52" s="445"/>
      <c r="G52" s="421" t="str">
        <f t="shared" ref="G52" si="266">IF(F52*14=0,"",F52*14)</f>
        <v/>
      </c>
      <c r="H52" s="448"/>
      <c r="I52" s="447"/>
      <c r="J52" s="423"/>
      <c r="K52" s="421" t="str">
        <f t="shared" ref="K52" si="267">IF(J52*14=0,"",J52*14)</f>
        <v/>
      </c>
      <c r="L52" s="424"/>
      <c r="M52" s="421" t="str">
        <f t="shared" ref="M52" si="268">IF(L52*14=0,"",L52*14)</f>
        <v/>
      </c>
      <c r="N52" s="443"/>
      <c r="O52" s="425"/>
      <c r="P52" s="444"/>
      <c r="Q52" s="421" t="str">
        <f t="shared" ref="Q52" si="269">IF(P52*14=0,"",P52*14)</f>
        <v/>
      </c>
      <c r="R52" s="445"/>
      <c r="S52" s="421" t="str">
        <f t="shared" ref="S52" si="270">IF(R52*14=0,"",R52*14)</f>
        <v/>
      </c>
      <c r="T52" s="446"/>
      <c r="U52" s="447"/>
      <c r="V52" s="444"/>
      <c r="W52" s="421" t="str">
        <f t="shared" ref="W52" si="271">IF(V52*14=0,"",V52*14)</f>
        <v/>
      </c>
      <c r="X52" s="445"/>
      <c r="Y52" s="421" t="str">
        <f t="shared" ref="Y52" si="272">IF(X52*14=0,"",X52*14)</f>
        <v/>
      </c>
      <c r="Z52" s="446"/>
      <c r="AA52" s="447"/>
      <c r="AB52" s="444"/>
      <c r="AC52" s="421" t="str">
        <f t="shared" ref="AC52" si="273">IF(AB52*14=0,"",AB52*14)</f>
        <v/>
      </c>
      <c r="AD52" s="445"/>
      <c r="AE52" s="421" t="str">
        <f t="shared" ref="AE52" si="274">IF(AD52*14=0,"",AD52*14)</f>
        <v/>
      </c>
      <c r="AF52" s="446"/>
      <c r="AG52" s="447"/>
      <c r="AH52" s="444"/>
      <c r="AI52" s="421" t="str">
        <f t="shared" ref="AI52" si="275">IF(AH52*14=0,"",AH52*14)</f>
        <v/>
      </c>
      <c r="AJ52" s="445"/>
      <c r="AK52" s="421" t="str">
        <f t="shared" ref="AK52" si="276">IF(AJ52*14=0,"",AJ52*14)</f>
        <v/>
      </c>
      <c r="AL52" s="446"/>
      <c r="AM52" s="447"/>
      <c r="AN52" s="444"/>
      <c r="AO52" s="421" t="str">
        <f t="shared" ref="AO52" si="277">IF(AN52*14=0,"",AN52*14)</f>
        <v/>
      </c>
      <c r="AP52" s="445"/>
      <c r="AQ52" s="421" t="str">
        <f t="shared" ref="AQ52" si="278">IF(AP52*14=0,"",AP52*14)</f>
        <v/>
      </c>
      <c r="AR52" s="446"/>
      <c r="AS52" s="447"/>
      <c r="AT52" s="444"/>
      <c r="AU52" s="421" t="str">
        <f t="shared" ref="AU52" si="279">IF(AT52*14=0,"",AT52*14)</f>
        <v/>
      </c>
      <c r="AV52" s="445"/>
      <c r="AW52" s="421" t="str">
        <f t="shared" ref="AW52" si="280">IF(AV52*14=0,"",AV52*14)</f>
        <v/>
      </c>
      <c r="AX52" s="446"/>
      <c r="AY52" s="447"/>
      <c r="AZ52" s="429" t="str">
        <f t="shared" ref="AZ52" si="281">IF(D52+J52+P52+V52+AB52+AH52+AN52+AT52=0,"",D52+J52+P52+V52+AB52+AH52+AN52+AT52)</f>
        <v/>
      </c>
      <c r="BA52" s="421" t="str">
        <f t="shared" ref="BA52" si="282">IF((D52+J52+P52+V52+AB52+AH52+AN52+AT52)*14=0,"",(D52+J52+P52+V52+AB52+AH52+AN52+AT52)*14)</f>
        <v/>
      </c>
      <c r="BB52" s="430" t="str">
        <f t="shared" ref="BB52" si="283">IF(F52+L52+R52+X52+AD52+AJ52+AP52+AV52=0,"",F52+L52+R52+X52+AD52+AJ52+AP52+AV52)</f>
        <v/>
      </c>
      <c r="BC52" s="421" t="str">
        <f t="shared" ref="BC52" si="284">IF((L52+F52+R52+X52+AD52+AJ52+AP52+AV52)*14=0,"",(L52+F52+R52+X52+AD52+AJ52+AP52+AV52)*14)</f>
        <v/>
      </c>
      <c r="BD52" s="446" t="s">
        <v>17</v>
      </c>
      <c r="BE52" s="431" t="str">
        <f t="shared" ref="BE52" si="285">IF(D52+F52+L52+J52+P52+R52+V52+X52+AB52+AD52+AH52+AJ52+AN52+AP52+AT52+AV52=0,"",D52+F52+L52+J52+P52+R52+V52+X52+AB52+AD52+AH52+AJ52+AN52+AP52+AT52+AV52)</f>
        <v/>
      </c>
      <c r="BF52" s="273"/>
      <c r="BG52" s="93"/>
    </row>
    <row r="53" spans="1:59" s="32" customFormat="1" ht="15.75" customHeight="1" thickBot="1">
      <c r="A53" s="664" t="s">
        <v>526</v>
      </c>
      <c r="B53" s="442" t="s">
        <v>44</v>
      </c>
      <c r="C53" s="665" t="s">
        <v>527</v>
      </c>
      <c r="D53" s="449"/>
      <c r="E53" s="421" t="str">
        <f>IF(D53*14=0,"",D53*14)</f>
        <v/>
      </c>
      <c r="F53" s="445"/>
      <c r="G53" s="421" t="str">
        <f>IF(F53*14=0,"",F53*14)</f>
        <v/>
      </c>
      <c r="H53" s="446"/>
      <c r="I53" s="447"/>
      <c r="J53" s="444"/>
      <c r="K53" s="421" t="str">
        <f>IF(J53*14=0,"",J53*14)</f>
        <v/>
      </c>
      <c r="L53" s="445"/>
      <c r="M53" s="421" t="str">
        <f>IF(L53*14=0,"",L53*14)</f>
        <v/>
      </c>
      <c r="N53" s="446"/>
      <c r="O53" s="447"/>
      <c r="P53" s="444"/>
      <c r="Q53" s="421" t="str">
        <f>IF(P53*14=0,"",P53*14)</f>
        <v/>
      </c>
      <c r="R53" s="445"/>
      <c r="S53" s="421" t="str">
        <f>IF(R53*14=0,"",R53*14)</f>
        <v/>
      </c>
      <c r="T53" s="446"/>
      <c r="U53" s="447"/>
      <c r="V53" s="444"/>
      <c r="W53" s="421" t="str">
        <f>IF(V53*14=0,"",V53*14)</f>
        <v/>
      </c>
      <c r="X53" s="445"/>
      <c r="Y53" s="421" t="str">
        <f>IF(X53*14=0,"",X53*14)</f>
        <v/>
      </c>
      <c r="Z53" s="446"/>
      <c r="AA53" s="447"/>
      <c r="AB53" s="444"/>
      <c r="AC53" s="421" t="str">
        <f>IF(AB53*14=0,"",AB53*14)</f>
        <v/>
      </c>
      <c r="AD53" s="445"/>
      <c r="AE53" s="421" t="str">
        <f>IF(AD53*14=0,"",AD53*14)</f>
        <v/>
      </c>
      <c r="AF53" s="446"/>
      <c r="AG53" s="447"/>
      <c r="AH53" s="444"/>
      <c r="AI53" s="421" t="str">
        <f>IF(AH53*14=0,"",AH53*14)</f>
        <v/>
      </c>
      <c r="AJ53" s="445"/>
      <c r="AK53" s="421" t="str">
        <f>IF(AJ53*14=0,"",AJ53*14)</f>
        <v/>
      </c>
      <c r="AL53" s="446"/>
      <c r="AM53" s="447"/>
      <c r="AN53" s="444"/>
      <c r="AO53" s="421" t="str">
        <f>IF(AN53*14=0,"",AN53*14)</f>
        <v/>
      </c>
      <c r="AP53" s="445"/>
      <c r="AQ53" s="421" t="str">
        <f>IF(AP53*14=0,"",AP53*14)</f>
        <v/>
      </c>
      <c r="AR53" s="446"/>
      <c r="AS53" s="447"/>
      <c r="AT53" s="444"/>
      <c r="AU53" s="421" t="str">
        <f>IF(AT53*14=0,"",AT53*14)</f>
        <v/>
      </c>
      <c r="AV53" s="445"/>
      <c r="AW53" s="421" t="str">
        <f>IF(AV53*15=0,"",AV53*15)</f>
        <v/>
      </c>
      <c r="AX53" s="446" t="s">
        <v>17</v>
      </c>
      <c r="AY53" s="615" t="s">
        <v>180</v>
      </c>
      <c r="AZ53" s="429"/>
      <c r="BA53" s="421" t="str">
        <f>IF((D53+J53+P53+V53+AB53+AH53+AN53+AT53)*14=0,"",(D53+J53+P53+V53+AB53+AH53+AN53+AT53)*14)</f>
        <v/>
      </c>
      <c r="BB53" s="430" t="str">
        <f t="shared" ref="BB53" si="286">IF(F53+L53+R53+X53+AD53+AJ53+AP53+AV53=0,"",F53+L53+R53+X53+AD53+AJ53+AP53+AV53)</f>
        <v/>
      </c>
      <c r="BC53" s="421" t="str">
        <f t="shared" ref="BC53" si="287">IF((L53+F53+R53+X53+AD53+AJ53+AP53+AV53)*14=0,"",(L53+F53+R53+X53+AD53+AJ53+AP53+AV53)*14)</f>
        <v/>
      </c>
      <c r="BD53" s="446" t="s">
        <v>17</v>
      </c>
      <c r="BE53" s="431" t="str">
        <f t="shared" ref="BE53" si="288">IF(D53+F53+L53+J53+P53+R53+V53+X53+AB53+AD53+AH53+AJ53+AN53+AP53+AT53+AV53=0,"",D53+F53+L53+J53+P53+R53+V53+X53+AB53+AD53+AH53+AJ53+AN53+AP53+AT53+AV53)</f>
        <v/>
      </c>
      <c r="BF53" s="607" t="s">
        <v>267</v>
      </c>
      <c r="BG53" s="93" t="s">
        <v>408</v>
      </c>
    </row>
    <row r="54" spans="1:59" s="13" customFormat="1" ht="21.95" customHeight="1" thickBot="1">
      <c r="A54" s="8"/>
      <c r="B54" s="9"/>
      <c r="C54" s="101" t="s">
        <v>18</v>
      </c>
      <c r="D54" s="22">
        <f>SUM(D52:D53)</f>
        <v>0</v>
      </c>
      <c r="E54" s="10">
        <f>SUM(E52:E53)</f>
        <v>0</v>
      </c>
      <c r="F54" s="10">
        <f>SUM(F52:F53)</f>
        <v>0</v>
      </c>
      <c r="G54" s="10">
        <f>SUM(G52:G53)</f>
        <v>0</v>
      </c>
      <c r="H54" s="10" t="s">
        <v>17</v>
      </c>
      <c r="I54" s="101" t="s">
        <v>17</v>
      </c>
      <c r="J54" s="10">
        <f>SUM(J52:J53)</f>
        <v>0</v>
      </c>
      <c r="K54" s="10">
        <f>SUM(K52:K53)</f>
        <v>0</v>
      </c>
      <c r="L54" s="10">
        <f>SUM(L52:L53)</f>
        <v>0</v>
      </c>
      <c r="M54" s="10">
        <f>SUM(M52:M53)</f>
        <v>0</v>
      </c>
      <c r="N54" s="10" t="s">
        <v>17</v>
      </c>
      <c r="O54" s="101" t="s">
        <v>17</v>
      </c>
      <c r="P54" s="10">
        <f>SUM(P52:P53)</f>
        <v>0</v>
      </c>
      <c r="Q54" s="10">
        <f>SUM(Q52:Q53)</f>
        <v>0</v>
      </c>
      <c r="R54" s="10">
        <f>SUM(R52:R53)</f>
        <v>0</v>
      </c>
      <c r="S54" s="10">
        <f>SUM(S52:S53)</f>
        <v>0</v>
      </c>
      <c r="T54" s="10" t="s">
        <v>17</v>
      </c>
      <c r="U54" s="101" t="s">
        <v>17</v>
      </c>
      <c r="V54" s="10">
        <f>SUM(V52:V53)</f>
        <v>0</v>
      </c>
      <c r="W54" s="10">
        <f>SUM(W52:W53)</f>
        <v>0</v>
      </c>
      <c r="X54" s="10">
        <f>SUM(X52:X53)</f>
        <v>0</v>
      </c>
      <c r="Y54" s="10">
        <f>SUM(Y52:Y53)</f>
        <v>0</v>
      </c>
      <c r="Z54" s="10" t="s">
        <v>17</v>
      </c>
      <c r="AA54" s="101" t="s">
        <v>17</v>
      </c>
      <c r="AB54" s="10">
        <f>SUM(AB52:AB53)</f>
        <v>0</v>
      </c>
      <c r="AC54" s="10">
        <f>SUM(AC52:AC53)</f>
        <v>0</v>
      </c>
      <c r="AD54" s="10">
        <f>SUM(AD52:AD53)</f>
        <v>0</v>
      </c>
      <c r="AE54" s="10">
        <f>SUM(AE52:AE53)</f>
        <v>0</v>
      </c>
      <c r="AF54" s="10" t="s">
        <v>17</v>
      </c>
      <c r="AG54" s="101" t="s">
        <v>17</v>
      </c>
      <c r="AH54" s="10">
        <f>SUM(AH52:AH53)</f>
        <v>0</v>
      </c>
      <c r="AI54" s="10">
        <f>SUM(AI52:AI53)</f>
        <v>0</v>
      </c>
      <c r="AJ54" s="10">
        <f>SUM(AJ52:AJ53)</f>
        <v>0</v>
      </c>
      <c r="AK54" s="10">
        <f>SUM(AK52:AK53)</f>
        <v>0</v>
      </c>
      <c r="AL54" s="10" t="s">
        <v>17</v>
      </c>
      <c r="AM54" s="101" t="s">
        <v>17</v>
      </c>
      <c r="AN54" s="10">
        <f>SUM(AN52:AN53)</f>
        <v>0</v>
      </c>
      <c r="AO54" s="10">
        <f>SUM(AO52:AO53)</f>
        <v>0</v>
      </c>
      <c r="AP54" s="10">
        <f>SUM(AP52:AP53)</f>
        <v>0</v>
      </c>
      <c r="AQ54" s="10">
        <f>SUM(AQ52:AQ53)</f>
        <v>0</v>
      </c>
      <c r="AR54" s="10" t="s">
        <v>17</v>
      </c>
      <c r="AS54" s="101" t="s">
        <v>17</v>
      </c>
      <c r="AT54" s="10">
        <f>SUM(AT52:AT53)</f>
        <v>0</v>
      </c>
      <c r="AU54" s="10">
        <f>SUM(AU52:AU53)</f>
        <v>0</v>
      </c>
      <c r="AV54" s="10">
        <f>SUM(AV52:AV53)</f>
        <v>0</v>
      </c>
      <c r="AW54" s="10">
        <f>SUM(AW52:AW53)</f>
        <v>0</v>
      </c>
      <c r="AX54" s="10" t="s">
        <v>17</v>
      </c>
      <c r="AY54" s="101" t="s">
        <v>17</v>
      </c>
      <c r="AZ54" s="24">
        <f>SUM(AZ52:AZ53)</f>
        <v>0</v>
      </c>
      <c r="BA54" s="10">
        <f>SUM(BA52:BA53)</f>
        <v>0</v>
      </c>
      <c r="BB54" s="10">
        <f>SUM(BB52:BB53)</f>
        <v>0</v>
      </c>
      <c r="BC54" s="10">
        <f>SUM(BC52:BC53)</f>
        <v>0</v>
      </c>
      <c r="BD54" s="23" t="s">
        <v>17</v>
      </c>
      <c r="BE54" s="33">
        <f>SUM(BE52:BE53)</f>
        <v>0</v>
      </c>
      <c r="BF54" s="272"/>
      <c r="BG54" s="162"/>
    </row>
    <row r="55" spans="1:59" ht="15.75" customHeight="1">
      <c r="A55" s="5"/>
      <c r="B55" s="6"/>
      <c r="C55" s="104" t="s">
        <v>56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55"/>
      <c r="Q55" s="755"/>
      <c r="R55" s="755"/>
      <c r="S55" s="755"/>
      <c r="T55" s="755"/>
      <c r="U55" s="755"/>
      <c r="V55" s="755"/>
      <c r="W55" s="755"/>
      <c r="X55" s="755"/>
      <c r="Y55" s="755"/>
      <c r="Z55" s="755"/>
      <c r="AA55" s="755"/>
      <c r="AB55" s="755"/>
      <c r="AC55" s="755"/>
      <c r="AD55" s="755"/>
      <c r="AE55" s="755"/>
      <c r="AF55" s="755"/>
      <c r="AG55" s="755"/>
      <c r="AH55" s="755"/>
      <c r="AI55" s="755"/>
      <c r="AJ55" s="755"/>
      <c r="AK55" s="755"/>
      <c r="AL55" s="755"/>
      <c r="AM55" s="755"/>
      <c r="AN55" s="755"/>
      <c r="AO55" s="755"/>
      <c r="AP55" s="755"/>
      <c r="AQ55" s="755"/>
      <c r="AR55" s="755"/>
      <c r="AS55" s="755"/>
      <c r="AT55" s="755"/>
      <c r="AU55" s="755"/>
      <c r="AV55" s="755"/>
      <c r="AW55" s="755"/>
      <c r="AX55" s="755"/>
      <c r="AY55" s="755"/>
      <c r="AZ55" s="280"/>
      <c r="BA55" s="281"/>
      <c r="BB55" s="281"/>
      <c r="BC55" s="281"/>
      <c r="BD55" s="281"/>
      <c r="BE55" s="282"/>
      <c r="BF55" s="272"/>
      <c r="BG55" s="162"/>
    </row>
    <row r="56" spans="1:59" s="32" customFormat="1" ht="15.75" customHeight="1" thickBot="1">
      <c r="A56" s="433" t="s">
        <v>268</v>
      </c>
      <c r="B56" s="568" t="s">
        <v>15</v>
      </c>
      <c r="C56" s="284" t="s">
        <v>217</v>
      </c>
      <c r="D56" s="420"/>
      <c r="E56" s="421" t="str">
        <f>IF(D56*14=0,"",D56*14)</f>
        <v/>
      </c>
      <c r="F56" s="420"/>
      <c r="G56" s="421" t="str">
        <f>IF(F56*14=0,"",F56*14)</f>
        <v/>
      </c>
      <c r="H56" s="420"/>
      <c r="I56" s="422"/>
      <c r="J56" s="423"/>
      <c r="K56" s="421" t="str">
        <f>IF(J56*14=0,"",J56*14)</f>
        <v/>
      </c>
      <c r="L56" s="424"/>
      <c r="M56" s="421" t="str">
        <f>IF(L56*14=0,"",L56*14)</f>
        <v/>
      </c>
      <c r="N56" s="424"/>
      <c r="O56" s="425"/>
      <c r="P56" s="424"/>
      <c r="Q56" s="421" t="str">
        <f>IF(P56*14=0,"",P56*14)</f>
        <v/>
      </c>
      <c r="R56" s="424"/>
      <c r="S56" s="421" t="str">
        <f>IF(R56*14=0,"",R56*14)</f>
        <v/>
      </c>
      <c r="T56" s="424"/>
      <c r="U56" s="426"/>
      <c r="V56" s="423"/>
      <c r="W56" s="421" t="str">
        <f>IF(V56*14=0,"",V56*14)</f>
        <v/>
      </c>
      <c r="X56" s="424"/>
      <c r="Y56" s="421" t="str">
        <f>IF(X56*14=0,"",X56*14)</f>
        <v/>
      </c>
      <c r="Z56" s="424"/>
      <c r="AA56" s="425"/>
      <c r="AB56" s="424"/>
      <c r="AC56" s="421" t="str">
        <f>IF(AB56*14=0,"",AB56*14)</f>
        <v/>
      </c>
      <c r="AD56" s="424"/>
      <c r="AE56" s="421" t="str">
        <f>IF(AD56*14=0,"",AD56*14)</f>
        <v/>
      </c>
      <c r="AF56" s="424"/>
      <c r="AG56" s="426"/>
      <c r="AH56" s="423"/>
      <c r="AI56" s="421" t="str">
        <f>IF(AH56*14=0,"",AH56*14)</f>
        <v/>
      </c>
      <c r="AJ56" s="424"/>
      <c r="AK56" s="421" t="str">
        <f>IF(AJ56*14=0,"",AJ56*14)</f>
        <v/>
      </c>
      <c r="AL56" s="424"/>
      <c r="AM56" s="425"/>
      <c r="AN56" s="423"/>
      <c r="AO56" s="421" t="str">
        <f>IF(AN56*14=0,"",AN56*14)</f>
        <v/>
      </c>
      <c r="AP56" s="427"/>
      <c r="AQ56" s="421" t="str">
        <f>IF(AP56*14=0,"",AP56*14)</f>
        <v/>
      </c>
      <c r="AR56" s="427"/>
      <c r="AS56" s="428"/>
      <c r="AT56" s="424">
        <v>2</v>
      </c>
      <c r="AU56" s="421">
        <f>IF(AT56*14=0,"",AT56*14)</f>
        <v>28</v>
      </c>
      <c r="AV56" s="424"/>
      <c r="AW56" s="421" t="str">
        <f>IF(AV56*14=0,"",AV56*14)</f>
        <v/>
      </c>
      <c r="AX56" s="424">
        <v>10</v>
      </c>
      <c r="AY56" s="424" t="s">
        <v>104</v>
      </c>
      <c r="AZ56" s="429">
        <f t="shared" ref="AZ56" si="289">IF(D56+J56+P56+V56+AB56+AH56+AN56+AT56=0,"",D56+J56+P56+V56+AB56+AH56+AN56+AT56)</f>
        <v>2</v>
      </c>
      <c r="BA56" s="421">
        <f>IF((D56+J56+P56+V56+AB56+AH56+AN56+AT56)*14=0,"",(D56+J56+P56+V56+AB56+AH56+AN56+AT56)*14)</f>
        <v>28</v>
      </c>
      <c r="BB56" s="430" t="str">
        <f t="shared" ref="BB56" si="290">IF(F56+L56+R56+X56+AD56+AJ56+AP56+AV56=0,"",F56+L56+R56+X56+AD56+AJ56+AP56+AV56)</f>
        <v/>
      </c>
      <c r="BC56" s="421" t="str">
        <f>IF((L56+F56+R56+X56+AD56+AJ56+AP56+AV56)*14=0,"",(L56+F56+R56+X56+AD56+AJ56+AP56+AV56)*14)</f>
        <v/>
      </c>
      <c r="BD56" s="446">
        <v>10</v>
      </c>
      <c r="BE56" s="431">
        <f t="shared" ref="BE56" si="291">IF(D56+F56+L56+J56+P56+R56+V56+X56+AB56+AD56+AH56+AJ56+AN56+AP56+AT56+AV56=0,"",D56+F56+L56+J56+P56+R56+V56+X56+AB56+AD56+AH56+AJ56+AN56+AP56+AT56+AV56)</f>
        <v>2</v>
      </c>
      <c r="BF56" s="273" t="s">
        <v>222</v>
      </c>
      <c r="BG56" s="93" t="s">
        <v>266</v>
      </c>
    </row>
    <row r="57" spans="1:59" s="13" customFormat="1" ht="21.95" customHeight="1" thickBot="1">
      <c r="A57" s="8"/>
      <c r="B57" s="9"/>
      <c r="C57" s="100" t="s">
        <v>55</v>
      </c>
      <c r="D57" s="99">
        <f>SUM(D56:D56)</f>
        <v>0</v>
      </c>
      <c r="E57" s="10">
        <f>SUM(E56:E56)</f>
        <v>0</v>
      </c>
      <c r="F57" s="10">
        <f>SUM(F56:F56)</f>
        <v>0</v>
      </c>
      <c r="G57" s="10">
        <f>SUM(G56:G56)</f>
        <v>0</v>
      </c>
      <c r="H57" s="10">
        <f>SUM(H56:H56)</f>
        <v>0</v>
      </c>
      <c r="I57" s="101" t="s">
        <v>17</v>
      </c>
      <c r="J57" s="99">
        <f>SUM(J56:J56)</f>
        <v>0</v>
      </c>
      <c r="K57" s="10">
        <f>SUM(K56:K56)</f>
        <v>0</v>
      </c>
      <c r="L57" s="10">
        <f>SUM(L56:L56)</f>
        <v>0</v>
      </c>
      <c r="M57" s="10">
        <f>SUM(M56:M56)</f>
        <v>0</v>
      </c>
      <c r="N57" s="10">
        <f>SUM(N56:N56)</f>
        <v>0</v>
      </c>
      <c r="O57" s="101" t="s">
        <v>17</v>
      </c>
      <c r="P57" s="99">
        <f>SUM(P56:P56)</f>
        <v>0</v>
      </c>
      <c r="Q57" s="10">
        <f>SUM(Q56:Q56)</f>
        <v>0</v>
      </c>
      <c r="R57" s="10">
        <f>SUM(R56:R56)</f>
        <v>0</v>
      </c>
      <c r="S57" s="10">
        <f>SUM(S56:S56)</f>
        <v>0</v>
      </c>
      <c r="T57" s="10">
        <f>SUM(T56:T56)</f>
        <v>0</v>
      </c>
      <c r="U57" s="101" t="s">
        <v>17</v>
      </c>
      <c r="V57" s="99">
        <f>SUM(V56:V56)</f>
        <v>0</v>
      </c>
      <c r="W57" s="10">
        <f>SUM(W56:W56)</f>
        <v>0</v>
      </c>
      <c r="X57" s="10">
        <f>SUM(X56:X56)</f>
        <v>0</v>
      </c>
      <c r="Y57" s="10">
        <f>SUM(Y56:Y56)</f>
        <v>0</v>
      </c>
      <c r="Z57" s="10">
        <f>SUM(Z56:Z56)</f>
        <v>0</v>
      </c>
      <c r="AA57" s="101" t="s">
        <v>17</v>
      </c>
      <c r="AB57" s="99">
        <f>SUM(AB56:AB56)</f>
        <v>0</v>
      </c>
      <c r="AC57" s="10">
        <f>SUM(AC56:AC56)</f>
        <v>0</v>
      </c>
      <c r="AD57" s="10">
        <f>SUM(AD56:AD56)</f>
        <v>0</v>
      </c>
      <c r="AE57" s="10">
        <f>SUM(AE56:AE56)</f>
        <v>0</v>
      </c>
      <c r="AF57" s="10">
        <f>SUM(AF56:AF56)</f>
        <v>0</v>
      </c>
      <c r="AG57" s="101" t="s">
        <v>17</v>
      </c>
      <c r="AH57" s="99">
        <f>SUM(AH56:AH56)</f>
        <v>0</v>
      </c>
      <c r="AI57" s="10">
        <f>SUM(AI56:AI56)</f>
        <v>0</v>
      </c>
      <c r="AJ57" s="10">
        <f>SUM(AJ56:AJ56)</f>
        <v>0</v>
      </c>
      <c r="AK57" s="10">
        <f>SUM(AK56:AK56)</f>
        <v>0</v>
      </c>
      <c r="AL57" s="10">
        <f>SUM(AL56:AL56)</f>
        <v>0</v>
      </c>
      <c r="AM57" s="101" t="s">
        <v>17</v>
      </c>
      <c r="AN57" s="99">
        <f>SUM(AN56:AN56)</f>
        <v>0</v>
      </c>
      <c r="AO57" s="10">
        <f>SUM(AO56:AO56)</f>
        <v>0</v>
      </c>
      <c r="AP57" s="10">
        <f>SUM(AP56:AP56)</f>
        <v>0</v>
      </c>
      <c r="AQ57" s="10">
        <f>SUM(AQ56:AQ56)</f>
        <v>0</v>
      </c>
      <c r="AR57" s="10">
        <f>SUM(AR56:AR56)</f>
        <v>0</v>
      </c>
      <c r="AS57" s="101" t="s">
        <v>17</v>
      </c>
      <c r="AT57" s="99">
        <f>SUM(AT56:AT56)</f>
        <v>2</v>
      </c>
      <c r="AU57" s="10">
        <f>SUM(AU56:AU56)</f>
        <v>28</v>
      </c>
      <c r="AV57" s="10">
        <f>SUM(AV56:AV56)</f>
        <v>0</v>
      </c>
      <c r="AW57" s="10">
        <f>SUM(AW56:AW56)</f>
        <v>0</v>
      </c>
      <c r="AX57" s="10">
        <f>SUM(AX56:AX56)</f>
        <v>10</v>
      </c>
      <c r="AY57" s="107" t="s">
        <v>17</v>
      </c>
      <c r="AZ57" s="22">
        <f t="shared" ref="AZ57:BE57" si="292">SUM(AZ56:AZ56)</f>
        <v>2</v>
      </c>
      <c r="BA57" s="10">
        <f t="shared" si="292"/>
        <v>28</v>
      </c>
      <c r="BB57" s="10">
        <f t="shared" si="292"/>
        <v>0</v>
      </c>
      <c r="BC57" s="10">
        <f t="shared" si="292"/>
        <v>0</v>
      </c>
      <c r="BD57" s="10">
        <f t="shared" si="292"/>
        <v>10</v>
      </c>
      <c r="BE57" s="33">
        <f t="shared" si="292"/>
        <v>2</v>
      </c>
      <c r="BF57" s="272"/>
      <c r="BG57" s="162"/>
    </row>
    <row r="58" spans="1:59" ht="21.95" customHeight="1" thickBot="1">
      <c r="A58" s="11"/>
      <c r="B58" s="12"/>
      <c r="C58" s="84" t="s">
        <v>29</v>
      </c>
      <c r="D58" s="105">
        <f>D50+D54+D57</f>
        <v>0</v>
      </c>
      <c r="E58" s="85">
        <f>E50+E54+E57</f>
        <v>0</v>
      </c>
      <c r="F58" s="85">
        <f>F50+F54+F57</f>
        <v>40</v>
      </c>
      <c r="G58" s="85">
        <f>G50+G54+G57</f>
        <v>600</v>
      </c>
      <c r="H58" s="85">
        <f>H50+H57</f>
        <v>27</v>
      </c>
      <c r="I58" s="106" t="s">
        <v>17</v>
      </c>
      <c r="J58" s="105">
        <f>J50+J54+J57</f>
        <v>19</v>
      </c>
      <c r="K58" s="85">
        <f>K50+K54+K57</f>
        <v>266</v>
      </c>
      <c r="L58" s="85">
        <f>L50+L54+L57</f>
        <v>11</v>
      </c>
      <c r="M58" s="85">
        <f>M50+M54+M57</f>
        <v>154</v>
      </c>
      <c r="N58" s="85">
        <f>N50+N57</f>
        <v>29</v>
      </c>
      <c r="O58" s="106" t="s">
        <v>17</v>
      </c>
      <c r="P58" s="105">
        <f>P50+P54+P57</f>
        <v>10</v>
      </c>
      <c r="Q58" s="85">
        <f>Q50+Q54+Q57</f>
        <v>140</v>
      </c>
      <c r="R58" s="85">
        <f>R50+R54+R57</f>
        <v>21</v>
      </c>
      <c r="S58" s="85">
        <f>S50+S54+S57</f>
        <v>304</v>
      </c>
      <c r="T58" s="85">
        <f>T50+T57</f>
        <v>28</v>
      </c>
      <c r="U58" s="106" t="s">
        <v>17</v>
      </c>
      <c r="V58" s="105">
        <f>V50+V54+V57</f>
        <v>4</v>
      </c>
      <c r="W58" s="85">
        <f>W50+W54+W57</f>
        <v>56</v>
      </c>
      <c r="X58" s="85">
        <f>X50+X54+X57</f>
        <v>10</v>
      </c>
      <c r="Y58" s="85">
        <f>Y50+Y54+Y57</f>
        <v>140</v>
      </c>
      <c r="Z58" s="85">
        <f>Z50+Z57</f>
        <v>13</v>
      </c>
      <c r="AA58" s="106" t="s">
        <v>17</v>
      </c>
      <c r="AB58" s="105">
        <f>AB50+AB54+AB57</f>
        <v>3</v>
      </c>
      <c r="AC58" s="85">
        <f>AC50+AC54+AC57</f>
        <v>42</v>
      </c>
      <c r="AD58" s="85">
        <f>AD50+AD54+AD57</f>
        <v>3</v>
      </c>
      <c r="AE58" s="85">
        <f>AE50+AE54+AE57</f>
        <v>42</v>
      </c>
      <c r="AF58" s="85">
        <f>AF50+AF57</f>
        <v>7</v>
      </c>
      <c r="AG58" s="106" t="s">
        <v>17</v>
      </c>
      <c r="AH58" s="105">
        <f>AH50+AH54+AH57</f>
        <v>1</v>
      </c>
      <c r="AI58" s="85">
        <f>AI50+AI54+AI57</f>
        <v>14</v>
      </c>
      <c r="AJ58" s="85">
        <f>AJ50+AJ54+AJ57</f>
        <v>3</v>
      </c>
      <c r="AK58" s="85">
        <f>AK50+AK54+AK57</f>
        <v>42</v>
      </c>
      <c r="AL58" s="85">
        <f>AL50+AL57</f>
        <v>4</v>
      </c>
      <c r="AM58" s="106" t="s">
        <v>17</v>
      </c>
      <c r="AN58" s="105">
        <f>AN50+AN54+AN57</f>
        <v>0</v>
      </c>
      <c r="AO58" s="85">
        <f>AO50+AO54+AO57</f>
        <v>0</v>
      </c>
      <c r="AP58" s="85">
        <f>AP50+AP54+AP57</f>
        <v>2</v>
      </c>
      <c r="AQ58" s="85">
        <f>AQ50+AQ54+AQ57</f>
        <v>28</v>
      </c>
      <c r="AR58" s="85">
        <f>AR50+AR57</f>
        <v>2</v>
      </c>
      <c r="AS58" s="106" t="s">
        <v>17</v>
      </c>
      <c r="AT58" s="105">
        <f>AT50+AT54+AT57</f>
        <v>2</v>
      </c>
      <c r="AU58" s="85">
        <f>AU50+AU54+AU57</f>
        <v>28</v>
      </c>
      <c r="AV58" s="85">
        <f>AV50+AV54+AV57</f>
        <v>2</v>
      </c>
      <c r="AW58" s="85">
        <f>AW50+AW54+AW57</f>
        <v>28</v>
      </c>
      <c r="AX58" s="85">
        <f>AX50+AX57</f>
        <v>12</v>
      </c>
      <c r="AY58" s="108" t="s">
        <v>17</v>
      </c>
      <c r="AZ58" s="103">
        <f>AZ50+AZ54+AZ57</f>
        <v>39</v>
      </c>
      <c r="BA58" s="85">
        <f>BA50+BA54+BA57</f>
        <v>546</v>
      </c>
      <c r="BB58" s="85">
        <f>BB50+BB54+BB57</f>
        <v>92</v>
      </c>
      <c r="BC58" s="85">
        <f>BC50+BC54+BC57</f>
        <v>1458</v>
      </c>
      <c r="BD58" s="85">
        <f>BD50+BD57</f>
        <v>122</v>
      </c>
      <c r="BE58" s="86">
        <f>BE50+BE54+BE57</f>
        <v>131</v>
      </c>
      <c r="BF58" s="273"/>
      <c r="BG58" s="93"/>
    </row>
    <row r="59" spans="1:59" ht="15.75" customHeight="1" thickBot="1">
      <c r="A59" s="774"/>
      <c r="B59" s="775"/>
      <c r="C59" s="775"/>
      <c r="D59" s="775"/>
      <c r="E59" s="775"/>
      <c r="F59" s="775"/>
      <c r="G59" s="775"/>
      <c r="H59" s="775"/>
      <c r="I59" s="775"/>
      <c r="J59" s="775"/>
      <c r="K59" s="775"/>
      <c r="L59" s="775"/>
      <c r="M59" s="775"/>
      <c r="N59" s="775"/>
      <c r="O59" s="775"/>
      <c r="P59" s="775"/>
      <c r="Q59" s="775"/>
      <c r="R59" s="775"/>
      <c r="S59" s="775"/>
      <c r="T59" s="775"/>
      <c r="U59" s="775"/>
      <c r="V59" s="775"/>
      <c r="W59" s="775"/>
      <c r="X59" s="775"/>
      <c r="Y59" s="775"/>
      <c r="Z59" s="775"/>
      <c r="AA59" s="775"/>
      <c r="AB59" s="775"/>
      <c r="AC59" s="775"/>
      <c r="AD59" s="775"/>
      <c r="AE59" s="775"/>
      <c r="AF59" s="775"/>
      <c r="AG59" s="775"/>
      <c r="AH59" s="775"/>
      <c r="AI59" s="775"/>
      <c r="AJ59" s="775"/>
      <c r="AK59" s="775"/>
      <c r="AL59" s="775"/>
      <c r="AM59" s="775"/>
      <c r="AN59" s="775"/>
      <c r="AO59" s="775"/>
      <c r="AP59" s="775"/>
      <c r="AQ59" s="775"/>
      <c r="AR59" s="775"/>
      <c r="AS59" s="775"/>
      <c r="AT59" s="775"/>
      <c r="AU59" s="775"/>
      <c r="AV59" s="775"/>
      <c r="AW59" s="775"/>
      <c r="AX59" s="775"/>
      <c r="AY59" s="775"/>
      <c r="AZ59" s="775"/>
      <c r="BA59" s="775"/>
      <c r="BB59" s="775"/>
      <c r="BC59" s="775"/>
      <c r="BD59" s="775"/>
      <c r="BE59" s="776"/>
      <c r="BF59" s="272"/>
      <c r="BG59" s="162"/>
    </row>
    <row r="60" spans="1:59" s="14" customFormat="1" ht="15.75" customHeight="1" thickBot="1">
      <c r="A60" s="191"/>
      <c r="B60" s="163"/>
      <c r="C60" s="164" t="s">
        <v>49</v>
      </c>
      <c r="D60" s="165"/>
      <c r="E60" s="165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797"/>
      <c r="Q60" s="797"/>
      <c r="R60" s="797"/>
      <c r="S60" s="797"/>
      <c r="T60" s="797"/>
      <c r="U60" s="797"/>
      <c r="V60" s="797"/>
      <c r="W60" s="797"/>
      <c r="X60" s="797"/>
      <c r="Y60" s="797"/>
      <c r="Z60" s="797"/>
      <c r="AA60" s="797"/>
      <c r="AB60" s="797"/>
      <c r="AC60" s="797"/>
      <c r="AD60" s="797"/>
      <c r="AE60" s="797"/>
      <c r="AF60" s="797"/>
      <c r="AG60" s="797"/>
      <c r="AH60" s="797"/>
      <c r="AI60" s="797"/>
      <c r="AJ60" s="797"/>
      <c r="AK60" s="797"/>
      <c r="AL60" s="797"/>
      <c r="AM60" s="797"/>
      <c r="AN60" s="797"/>
      <c r="AO60" s="797"/>
      <c r="AP60" s="797"/>
      <c r="AQ60" s="797"/>
      <c r="AR60" s="797"/>
      <c r="AS60" s="797"/>
      <c r="AT60" s="797"/>
      <c r="AU60" s="797"/>
      <c r="AV60" s="797"/>
      <c r="AW60" s="797"/>
      <c r="AX60" s="797"/>
      <c r="AY60" s="797"/>
      <c r="AZ60" s="166"/>
      <c r="BA60" s="167"/>
      <c r="BB60" s="167"/>
      <c r="BC60" s="167"/>
      <c r="BD60" s="167"/>
      <c r="BE60" s="168"/>
      <c r="BF60" s="272"/>
      <c r="BG60" s="162"/>
    </row>
    <row r="61" spans="1:59" s="14" customFormat="1" ht="15.75" customHeight="1">
      <c r="A61" s="252" t="s">
        <v>218</v>
      </c>
      <c r="B61" s="253" t="s">
        <v>19</v>
      </c>
      <c r="C61" s="254" t="s">
        <v>86</v>
      </c>
      <c r="D61" s="255">
        <v>1</v>
      </c>
      <c r="E61" s="192">
        <f>IF(D61*14=0,"",D61*14)</f>
        <v>14</v>
      </c>
      <c r="F61" s="256">
        <v>1</v>
      </c>
      <c r="G61" s="192">
        <f>IF(F61*14=0,"",F61*14)</f>
        <v>14</v>
      </c>
      <c r="H61" s="256">
        <v>3</v>
      </c>
      <c r="I61" s="257" t="s">
        <v>150</v>
      </c>
      <c r="J61" s="258"/>
      <c r="K61" s="192" t="str">
        <f>IF(J61*15=0,"",J61*15)</f>
        <v/>
      </c>
      <c r="L61" s="258"/>
      <c r="M61" s="192" t="str">
        <f>IF(L61*15=0,"",L61*15)</f>
        <v/>
      </c>
      <c r="N61" s="256"/>
      <c r="O61" s="259"/>
      <c r="P61" s="255"/>
      <c r="Q61" s="192" t="str">
        <f>IF(P61*15=0,"",P61*15)</f>
        <v/>
      </c>
      <c r="R61" s="256"/>
      <c r="S61" s="192" t="str">
        <f>IF(R61*15=0,"",R61*15)</f>
        <v/>
      </c>
      <c r="T61" s="256"/>
      <c r="U61" s="257"/>
      <c r="V61" s="258"/>
      <c r="W61" s="192" t="str">
        <f>IF(V61*15=0,"",V61*15)</f>
        <v/>
      </c>
      <c r="X61" s="258"/>
      <c r="Y61" s="192" t="str">
        <f>IF(X61*15=0,"",X61*15)</f>
        <v/>
      </c>
      <c r="Z61" s="256"/>
      <c r="AA61" s="257"/>
      <c r="AB61" s="193"/>
      <c r="AC61" s="192" t="str">
        <f>IF(AB61*14=0,"",AB61*14)</f>
        <v/>
      </c>
      <c r="AD61" s="193"/>
      <c r="AE61" s="192" t="str">
        <f>IF(AD61*14=0,"",AD61*14)</f>
        <v/>
      </c>
      <c r="AF61" s="193"/>
      <c r="AG61" s="194"/>
      <c r="AH61" s="258"/>
      <c r="AI61" s="192" t="str">
        <f>IF(AH61*15=0,"",AH61*15)</f>
        <v/>
      </c>
      <c r="AJ61" s="256"/>
      <c r="AK61" s="192" t="str">
        <f>IF(AJ61*15=0,"",AJ61*15)</f>
        <v/>
      </c>
      <c r="AL61" s="256"/>
      <c r="AM61" s="257"/>
      <c r="AN61" s="258"/>
      <c r="AO61" s="192" t="str">
        <f>IF(AN61*15=0,"",AN61*15)</f>
        <v/>
      </c>
      <c r="AP61" s="256"/>
      <c r="AQ61" s="192" t="str">
        <f>IF(AP61*15=0,"",AP61*15)</f>
        <v/>
      </c>
      <c r="AR61" s="256"/>
      <c r="AS61" s="257"/>
      <c r="AT61" s="258"/>
      <c r="AU61" s="192" t="str">
        <f>IF(AT61*15=0,"",AT61*15)</f>
        <v/>
      </c>
      <c r="AV61" s="256"/>
      <c r="AW61" s="192" t="str">
        <f>IF(AV61*15=0,"",AV61*15)</f>
        <v/>
      </c>
      <c r="AX61" s="256"/>
      <c r="AY61" s="260"/>
      <c r="AZ61" s="789"/>
      <c r="BA61" s="790"/>
      <c r="BB61" s="790"/>
      <c r="BC61" s="791"/>
      <c r="BD61" s="787"/>
      <c r="BE61" s="788"/>
      <c r="BF61" s="273" t="s">
        <v>234</v>
      </c>
      <c r="BG61" s="93" t="s">
        <v>220</v>
      </c>
    </row>
    <row r="62" spans="1:59" s="14" customFormat="1" ht="15.75" customHeight="1">
      <c r="A62" s="433" t="s">
        <v>224</v>
      </c>
      <c r="B62" s="450" t="s">
        <v>19</v>
      </c>
      <c r="C62" s="451" t="s">
        <v>219</v>
      </c>
      <c r="D62" s="444"/>
      <c r="E62" s="421" t="str">
        <f t="shared" ref="E62" si="293">IF(D62*15=0,"",D62*15)</f>
        <v/>
      </c>
      <c r="F62" s="445"/>
      <c r="G62" s="421" t="str">
        <f t="shared" ref="G62" si="294">IF(F62*15=0,"",F62*15)</f>
        <v/>
      </c>
      <c r="H62" s="445"/>
      <c r="I62" s="447"/>
      <c r="J62" s="424">
        <v>1</v>
      </c>
      <c r="K62" s="421">
        <f t="shared" ref="K62" si="295">IF(J62*14=0,"",J62*14)</f>
        <v>14</v>
      </c>
      <c r="L62" s="424">
        <v>1</v>
      </c>
      <c r="M62" s="421">
        <f t="shared" ref="M62" si="296">IF(L62*14=0,"",L62*14)</f>
        <v>14</v>
      </c>
      <c r="N62" s="424">
        <v>3</v>
      </c>
      <c r="O62" s="428" t="s">
        <v>150</v>
      </c>
      <c r="P62" s="444"/>
      <c r="Q62" s="421" t="str">
        <f t="shared" ref="Q62" si="297">IF(P62*15=0,"",P62*15)</f>
        <v/>
      </c>
      <c r="R62" s="445"/>
      <c r="S62" s="421" t="str">
        <f t="shared" ref="S62" si="298">IF(R62*15=0,"",R62*15)</f>
        <v/>
      </c>
      <c r="T62" s="445"/>
      <c r="U62" s="567"/>
      <c r="V62" s="309">
        <v>1</v>
      </c>
      <c r="W62" s="421">
        <f t="shared" ref="W62" si="299">IF(V62*14=0,"",V62*14)</f>
        <v>14</v>
      </c>
      <c r="X62" s="424">
        <v>1</v>
      </c>
      <c r="Y62" s="421">
        <f t="shared" ref="Y62" si="300">IF(X62*14=0,"",X62*14)</f>
        <v>14</v>
      </c>
      <c r="Z62" s="424">
        <v>3</v>
      </c>
      <c r="AA62" s="428" t="s">
        <v>150</v>
      </c>
      <c r="AB62" s="444"/>
      <c r="AC62" s="421" t="str">
        <f t="shared" ref="AC62" si="301">IF(AB62*15=0,"",AB62*15)</f>
        <v/>
      </c>
      <c r="AD62" s="445"/>
      <c r="AE62" s="421" t="str">
        <f t="shared" ref="AE62" si="302">IF(AD62*15=0,"",AD62*15)</f>
        <v/>
      </c>
      <c r="AF62" s="445"/>
      <c r="AG62" s="447"/>
      <c r="AH62" s="424">
        <v>1</v>
      </c>
      <c r="AI62" s="421">
        <f t="shared" ref="AI62" si="303">IF(AH62*14=0,"",AH62*14)</f>
        <v>14</v>
      </c>
      <c r="AJ62" s="424">
        <v>1</v>
      </c>
      <c r="AK62" s="421">
        <f t="shared" ref="AK62" si="304">IF(AJ62*14=0,"",AJ62*14)</f>
        <v>14</v>
      </c>
      <c r="AL62" s="424">
        <v>3</v>
      </c>
      <c r="AM62" s="428" t="s">
        <v>150</v>
      </c>
      <c r="AN62" s="424"/>
      <c r="AO62" s="421" t="str">
        <f t="shared" ref="AO62" si="305">IF(AN62*14=0,"",AN62*14)</f>
        <v/>
      </c>
      <c r="AP62" s="424"/>
      <c r="AQ62" s="421" t="str">
        <f t="shared" ref="AQ62" si="306">IF(AP62*14=0,"",AP62*14)</f>
        <v/>
      </c>
      <c r="AR62" s="424"/>
      <c r="AS62" s="428"/>
      <c r="AT62" s="452"/>
      <c r="AU62" s="421" t="str">
        <f t="shared" ref="AU62" si="307">IF(AT62*15=0,"",AT62*15)</f>
        <v/>
      </c>
      <c r="AV62" s="445"/>
      <c r="AW62" s="421" t="str">
        <f t="shared" ref="AW62" si="308">IF(AV62*15=0,"",AV62*15)</f>
        <v/>
      </c>
      <c r="AX62" s="445"/>
      <c r="AY62" s="453"/>
      <c r="AZ62" s="749"/>
      <c r="BA62" s="750"/>
      <c r="BB62" s="750"/>
      <c r="BC62" s="751"/>
      <c r="BD62" s="752"/>
      <c r="BE62" s="753"/>
      <c r="BF62" s="273" t="s">
        <v>234</v>
      </c>
      <c r="BG62" s="182" t="s">
        <v>340</v>
      </c>
    </row>
    <row r="63" spans="1:59" s="14" customFormat="1" ht="15.75" customHeight="1">
      <c r="A63" s="454" t="s">
        <v>223</v>
      </c>
      <c r="B63" s="455" t="s">
        <v>19</v>
      </c>
      <c r="C63" s="456" t="s">
        <v>221</v>
      </c>
      <c r="D63" s="444"/>
      <c r="E63" s="421" t="str">
        <f t="shared" ref="E63" si="309">IF(D63*15=0,"",D63*15)</f>
        <v/>
      </c>
      <c r="F63" s="445"/>
      <c r="G63" s="421" t="str">
        <f t="shared" ref="G63" si="310">IF(F63*15=0,"",F63*15)</f>
        <v/>
      </c>
      <c r="H63" s="445"/>
      <c r="I63" s="447"/>
      <c r="J63" s="424">
        <v>1</v>
      </c>
      <c r="K63" s="421">
        <f t="shared" ref="K63" si="311">IF(J63*14=0,"",J63*14)</f>
        <v>14</v>
      </c>
      <c r="L63" s="424">
        <v>1</v>
      </c>
      <c r="M63" s="421">
        <f t="shared" ref="M63" si="312">IF(L63*14=0,"",L63*14)</f>
        <v>14</v>
      </c>
      <c r="N63" s="424">
        <v>3</v>
      </c>
      <c r="O63" s="428" t="s">
        <v>150</v>
      </c>
      <c r="P63" s="444"/>
      <c r="Q63" s="421" t="str">
        <f t="shared" ref="Q63" si="313">IF(P63*15=0,"",P63*15)</f>
        <v/>
      </c>
      <c r="R63" s="445"/>
      <c r="S63" s="421" t="str">
        <f t="shared" ref="S63" si="314">IF(R63*15=0,"",R63*15)</f>
        <v/>
      </c>
      <c r="T63" s="445"/>
      <c r="U63" s="567"/>
      <c r="V63" s="309">
        <v>1</v>
      </c>
      <c r="W63" s="421">
        <f t="shared" ref="W63" si="315">IF(V63*14=0,"",V63*14)</f>
        <v>14</v>
      </c>
      <c r="X63" s="424">
        <v>1</v>
      </c>
      <c r="Y63" s="421">
        <f t="shared" ref="Y63" si="316">IF(X63*14=0,"",X63*14)</f>
        <v>14</v>
      </c>
      <c r="Z63" s="424">
        <v>3</v>
      </c>
      <c r="AA63" s="428" t="s">
        <v>150</v>
      </c>
      <c r="AB63" s="444"/>
      <c r="AC63" s="421" t="str">
        <f t="shared" ref="AC63" si="317">IF(AB63*15=0,"",AB63*15)</f>
        <v/>
      </c>
      <c r="AD63" s="445"/>
      <c r="AE63" s="421" t="str">
        <f t="shared" ref="AE63" si="318">IF(AD63*15=0,"",AD63*15)</f>
        <v/>
      </c>
      <c r="AF63" s="445"/>
      <c r="AG63" s="447"/>
      <c r="AH63" s="424">
        <v>1</v>
      </c>
      <c r="AI63" s="421">
        <f t="shared" ref="AI63" si="319">IF(AH63*14=0,"",AH63*14)</f>
        <v>14</v>
      </c>
      <c r="AJ63" s="424">
        <v>1</v>
      </c>
      <c r="AK63" s="421">
        <f t="shared" ref="AK63" si="320">IF(AJ63*14=0,"",AJ63*14)</f>
        <v>14</v>
      </c>
      <c r="AL63" s="424">
        <v>3</v>
      </c>
      <c r="AM63" s="428" t="s">
        <v>150</v>
      </c>
      <c r="AN63" s="424"/>
      <c r="AO63" s="421" t="str">
        <f t="shared" ref="AO63" si="321">IF(AN63*14=0,"",AN63*14)</f>
        <v/>
      </c>
      <c r="AP63" s="424"/>
      <c r="AQ63" s="421" t="str">
        <f t="shared" ref="AQ63" si="322">IF(AP63*14=0,"",AP63*14)</f>
        <v/>
      </c>
      <c r="AR63" s="424"/>
      <c r="AS63" s="428"/>
      <c r="AT63" s="452"/>
      <c r="AU63" s="421" t="str">
        <f t="shared" ref="AU63" si="323">IF(AT63*15=0,"",AT63*15)</f>
        <v/>
      </c>
      <c r="AV63" s="445"/>
      <c r="AW63" s="421" t="str">
        <f t="shared" ref="AW63" si="324">IF(AV63*15=0,"",AV63*15)</f>
        <v/>
      </c>
      <c r="AX63" s="445"/>
      <c r="AY63" s="453"/>
      <c r="AZ63" s="749"/>
      <c r="BA63" s="750"/>
      <c r="BB63" s="750"/>
      <c r="BC63" s="751"/>
      <c r="BD63" s="752"/>
      <c r="BE63" s="753"/>
      <c r="BF63" s="273" t="s">
        <v>234</v>
      </c>
      <c r="BG63" s="182" t="s">
        <v>340</v>
      </c>
    </row>
    <row r="64" spans="1:59" s="14" customFormat="1" ht="15.75" customHeight="1">
      <c r="A64" s="457" t="s">
        <v>465</v>
      </c>
      <c r="B64" s="458" t="s">
        <v>19</v>
      </c>
      <c r="C64" s="87" t="s">
        <v>466</v>
      </c>
      <c r="D64" s="459">
        <v>1</v>
      </c>
      <c r="E64" s="421">
        <f>IF(D64*14=0,"",D64*14)</f>
        <v>14</v>
      </c>
      <c r="F64" s="420">
        <v>1</v>
      </c>
      <c r="G64" s="421">
        <f>IF(F64*14=0,"",F64*14)</f>
        <v>14</v>
      </c>
      <c r="H64" s="420">
        <v>3</v>
      </c>
      <c r="I64" s="422" t="s">
        <v>104</v>
      </c>
      <c r="J64" s="423"/>
      <c r="K64" s="421" t="str">
        <f>IF(J64*14=0,"",J64*14)</f>
        <v/>
      </c>
      <c r="L64" s="424"/>
      <c r="M64" s="421" t="str">
        <f>IF(L64*14=0,"",L64*14)</f>
        <v/>
      </c>
      <c r="N64" s="424"/>
      <c r="O64" s="425"/>
      <c r="P64" s="424"/>
      <c r="Q64" s="421" t="str">
        <f>IF(P64*14=0,"",P64*14)</f>
        <v/>
      </c>
      <c r="R64" s="424"/>
      <c r="S64" s="421" t="str">
        <f>IF(R64*14=0,"",R64*14)</f>
        <v/>
      </c>
      <c r="T64" s="424"/>
      <c r="U64" s="426"/>
      <c r="V64" s="423"/>
      <c r="W64" s="421" t="str">
        <f>IF(V64*14=0,"",V64*14)</f>
        <v/>
      </c>
      <c r="X64" s="424"/>
      <c r="Y64" s="421" t="str">
        <f>IF(X64*14=0,"",X64*14)</f>
        <v/>
      </c>
      <c r="Z64" s="424"/>
      <c r="AA64" s="425"/>
      <c r="AB64" s="424"/>
      <c r="AC64" s="421" t="str">
        <f>IF(AB64*14=0,"",AB64*14)</f>
        <v/>
      </c>
      <c r="AD64" s="424"/>
      <c r="AE64" s="421" t="str">
        <f>IF(AD64*14=0,"",AD64*14)</f>
        <v/>
      </c>
      <c r="AF64" s="424"/>
      <c r="AG64" s="426"/>
      <c r="AH64" s="423"/>
      <c r="AI64" s="421" t="str">
        <f>IF(AH64*14=0,"",AH64*14)</f>
        <v/>
      </c>
      <c r="AJ64" s="424"/>
      <c r="AK64" s="421" t="str">
        <f>IF(AJ64*14=0,"",AJ64*14)</f>
        <v/>
      </c>
      <c r="AL64" s="424"/>
      <c r="AM64" s="425"/>
      <c r="AN64" s="423"/>
      <c r="AO64" s="421" t="str">
        <f>IF(AN64*14=0,"",AN64*14)</f>
        <v/>
      </c>
      <c r="AP64" s="427"/>
      <c r="AQ64" s="421" t="str">
        <f>IF(AP64*14=0,"",AP64*14)</f>
        <v/>
      </c>
      <c r="AR64" s="427"/>
      <c r="AS64" s="428"/>
      <c r="AT64" s="424"/>
      <c r="AU64" s="421" t="str">
        <f t="shared" ref="AU64" si="325">IF(AT64*14=0,"",AT64*14)</f>
        <v/>
      </c>
      <c r="AV64" s="424"/>
      <c r="AW64" s="421" t="str">
        <f>IF(AV64*14=0,"",AV64*14)</f>
        <v/>
      </c>
      <c r="AX64" s="424"/>
      <c r="AY64" s="428" t="s">
        <v>104</v>
      </c>
      <c r="AZ64" s="749"/>
      <c r="BA64" s="750"/>
      <c r="BB64" s="750"/>
      <c r="BC64" s="751"/>
      <c r="BD64" s="752"/>
      <c r="BE64" s="753"/>
      <c r="BF64" s="273" t="s">
        <v>238</v>
      </c>
      <c r="BG64" s="80" t="s">
        <v>467</v>
      </c>
    </row>
    <row r="65" spans="1:59" s="14" customFormat="1" ht="15.75" customHeight="1">
      <c r="A65" s="655" t="s">
        <v>589</v>
      </c>
      <c r="B65" s="442" t="s">
        <v>19</v>
      </c>
      <c r="C65" s="656" t="s">
        <v>588</v>
      </c>
      <c r="D65" s="626"/>
      <c r="E65" s="460"/>
      <c r="F65" s="627"/>
      <c r="G65" s="460"/>
      <c r="H65" s="627"/>
      <c r="I65" s="594"/>
      <c r="J65" s="423"/>
      <c r="K65" s="460"/>
      <c r="L65" s="628"/>
      <c r="M65" s="460"/>
      <c r="N65" s="628"/>
      <c r="O65" s="629"/>
      <c r="P65" s="628"/>
      <c r="Q65" s="460"/>
      <c r="R65" s="628"/>
      <c r="S65" s="460"/>
      <c r="T65" s="628"/>
      <c r="U65" s="630"/>
      <c r="V65" s="631"/>
      <c r="W65" s="460"/>
      <c r="X65" s="628"/>
      <c r="Y65" s="460"/>
      <c r="Z65" s="628"/>
      <c r="AA65" s="629"/>
      <c r="AB65" s="628"/>
      <c r="AC65" s="593"/>
      <c r="AD65" s="628"/>
      <c r="AE65" s="593"/>
      <c r="AF65" s="628"/>
      <c r="AG65" s="598"/>
      <c r="AH65" s="628"/>
      <c r="AI65" s="593"/>
      <c r="AJ65" s="628"/>
      <c r="AK65" s="593"/>
      <c r="AL65" s="628"/>
      <c r="AM65" s="597"/>
      <c r="AN65" s="631"/>
      <c r="AO65" s="460"/>
      <c r="AP65" s="628"/>
      <c r="AQ65" s="460"/>
      <c r="AR65" s="628"/>
      <c r="AS65" s="629"/>
      <c r="AT65" s="628"/>
      <c r="AU65" s="460"/>
      <c r="AV65" s="628"/>
      <c r="AW65" s="460"/>
      <c r="AX65" s="628"/>
      <c r="AY65" s="630"/>
      <c r="AZ65" s="632"/>
      <c r="BA65" s="633"/>
      <c r="BB65" s="633"/>
      <c r="BC65" s="634"/>
      <c r="BD65" s="635"/>
      <c r="BE65" s="636"/>
      <c r="BF65" s="617"/>
      <c r="BG65" s="617"/>
    </row>
    <row r="66" spans="1:59" s="14" customFormat="1" ht="15.75" customHeight="1">
      <c r="A66" s="655" t="s">
        <v>554</v>
      </c>
      <c r="B66" s="442" t="s">
        <v>19</v>
      </c>
      <c r="C66" s="657" t="s">
        <v>562</v>
      </c>
      <c r="D66" s="626"/>
      <c r="E66" s="460"/>
      <c r="F66" s="627"/>
      <c r="G66" s="460"/>
      <c r="H66" s="627"/>
      <c r="I66" s="318"/>
      <c r="J66" s="423"/>
      <c r="K66" s="460"/>
      <c r="L66" s="628"/>
      <c r="M66" s="460"/>
      <c r="N66" s="628"/>
      <c r="O66" s="629"/>
      <c r="P66" s="628"/>
      <c r="Q66" s="460"/>
      <c r="R66" s="628"/>
      <c r="S66" s="460"/>
      <c r="T66" s="628"/>
      <c r="U66" s="630"/>
      <c r="V66" s="631"/>
      <c r="W66" s="460"/>
      <c r="X66" s="628"/>
      <c r="Y66" s="460"/>
      <c r="Z66" s="628"/>
      <c r="AA66" s="629"/>
      <c r="AB66" s="628">
        <v>1</v>
      </c>
      <c r="AC66" s="421">
        <f t="shared" ref="AC66:AC73" si="326">IF(AB66*14=0,"",AB66*14)</f>
        <v>14</v>
      </c>
      <c r="AD66" s="628">
        <v>1</v>
      </c>
      <c r="AE66" s="421">
        <f t="shared" ref="AE66:AE73" si="327">IF(AD66*14=0,"",AD66*14)</f>
        <v>14</v>
      </c>
      <c r="AF66" s="628">
        <v>2</v>
      </c>
      <c r="AG66" s="428" t="s">
        <v>150</v>
      </c>
      <c r="AH66" s="628">
        <v>1</v>
      </c>
      <c r="AI66" s="421">
        <f t="shared" ref="AI66:AI73" si="328">IF(AH66*14=0,"",AH66*14)</f>
        <v>14</v>
      </c>
      <c r="AJ66" s="628">
        <v>1</v>
      </c>
      <c r="AK66" s="421">
        <f t="shared" ref="AK66:AK73" si="329">IF(AJ66*14=0,"",AJ66*14)</f>
        <v>14</v>
      </c>
      <c r="AL66" s="628">
        <v>2</v>
      </c>
      <c r="AM66" s="428" t="s">
        <v>150</v>
      </c>
      <c r="AN66" s="631"/>
      <c r="AO66" s="460"/>
      <c r="AP66" s="628"/>
      <c r="AQ66" s="460"/>
      <c r="AR66" s="628"/>
      <c r="AS66" s="629"/>
      <c r="AT66" s="628"/>
      <c r="AU66" s="460"/>
      <c r="AV66" s="628"/>
      <c r="AW66" s="460"/>
      <c r="AX66" s="628"/>
      <c r="AY66" s="630"/>
      <c r="AZ66" s="632"/>
      <c r="BA66" s="633"/>
      <c r="BB66" s="633"/>
      <c r="BC66" s="634"/>
      <c r="BD66" s="635"/>
      <c r="BE66" s="636"/>
      <c r="BF66" s="273" t="s">
        <v>234</v>
      </c>
      <c r="BG66" s="617" t="s">
        <v>587</v>
      </c>
    </row>
    <row r="67" spans="1:59" s="14" customFormat="1" ht="15.75" customHeight="1">
      <c r="A67" s="655" t="s">
        <v>555</v>
      </c>
      <c r="B67" s="442" t="s">
        <v>19</v>
      </c>
      <c r="C67" s="658" t="s">
        <v>563</v>
      </c>
      <c r="D67" s="626"/>
      <c r="E67" s="460"/>
      <c r="F67" s="627"/>
      <c r="G67" s="460"/>
      <c r="H67" s="627"/>
      <c r="I67" s="637"/>
      <c r="J67" s="628"/>
      <c r="K67" s="460"/>
      <c r="L67" s="628"/>
      <c r="M67" s="460"/>
      <c r="N67" s="628"/>
      <c r="O67" s="629"/>
      <c r="P67" s="628"/>
      <c r="Q67" s="460"/>
      <c r="R67" s="628"/>
      <c r="S67" s="460"/>
      <c r="T67" s="628"/>
      <c r="U67" s="630"/>
      <c r="V67" s="631"/>
      <c r="W67" s="460"/>
      <c r="X67" s="628"/>
      <c r="Y67" s="460"/>
      <c r="Z67" s="628"/>
      <c r="AA67" s="629"/>
      <c r="AB67" s="628">
        <v>1</v>
      </c>
      <c r="AC67" s="421">
        <f t="shared" si="326"/>
        <v>14</v>
      </c>
      <c r="AD67" s="628">
        <v>1</v>
      </c>
      <c r="AE67" s="421">
        <f t="shared" si="327"/>
        <v>14</v>
      </c>
      <c r="AF67" s="628">
        <v>3</v>
      </c>
      <c r="AG67" s="428" t="s">
        <v>150</v>
      </c>
      <c r="AH67" s="628">
        <v>1</v>
      </c>
      <c r="AI67" s="421">
        <f t="shared" si="328"/>
        <v>14</v>
      </c>
      <c r="AJ67" s="628">
        <v>1</v>
      </c>
      <c r="AK67" s="421">
        <f t="shared" si="329"/>
        <v>14</v>
      </c>
      <c r="AL67" s="628">
        <v>2</v>
      </c>
      <c r="AM67" s="428" t="s">
        <v>150</v>
      </c>
      <c r="AN67" s="631"/>
      <c r="AO67" s="460"/>
      <c r="AP67" s="628"/>
      <c r="AQ67" s="460"/>
      <c r="AR67" s="628"/>
      <c r="AS67" s="629"/>
      <c r="AT67" s="628"/>
      <c r="AU67" s="460"/>
      <c r="AV67" s="628"/>
      <c r="AW67" s="460"/>
      <c r="AX67" s="628"/>
      <c r="AY67" s="630"/>
      <c r="AZ67" s="632"/>
      <c r="BA67" s="633"/>
      <c r="BB67" s="633"/>
      <c r="BC67" s="634"/>
      <c r="BD67" s="635"/>
      <c r="BE67" s="636"/>
      <c r="BF67" s="273" t="s">
        <v>234</v>
      </c>
      <c r="BG67" s="617" t="s">
        <v>587</v>
      </c>
    </row>
    <row r="68" spans="1:59" s="14" customFormat="1" ht="15.75" customHeight="1">
      <c r="A68" s="655" t="s">
        <v>556</v>
      </c>
      <c r="B68" s="442" t="s">
        <v>19</v>
      </c>
      <c r="C68" s="659" t="s">
        <v>564</v>
      </c>
      <c r="D68" s="626"/>
      <c r="E68" s="460"/>
      <c r="F68" s="627"/>
      <c r="G68" s="460"/>
      <c r="H68" s="627"/>
      <c r="I68" s="637"/>
      <c r="J68" s="628"/>
      <c r="K68" s="460"/>
      <c r="L68" s="628"/>
      <c r="M68" s="460"/>
      <c r="N68" s="628"/>
      <c r="O68" s="629"/>
      <c r="P68" s="628"/>
      <c r="Q68" s="460"/>
      <c r="R68" s="628"/>
      <c r="S68" s="460"/>
      <c r="T68" s="628"/>
      <c r="U68" s="630"/>
      <c r="V68" s="631"/>
      <c r="W68" s="460"/>
      <c r="X68" s="628"/>
      <c r="Y68" s="460"/>
      <c r="Z68" s="628"/>
      <c r="AA68" s="629"/>
      <c r="AB68" s="628">
        <v>2</v>
      </c>
      <c r="AC68" s="421">
        <f t="shared" si="326"/>
        <v>28</v>
      </c>
      <c r="AD68" s="628"/>
      <c r="AE68" s="421" t="str">
        <f t="shared" si="327"/>
        <v/>
      </c>
      <c r="AF68" s="628">
        <v>2</v>
      </c>
      <c r="AG68" s="428" t="s">
        <v>150</v>
      </c>
      <c r="AH68" s="628">
        <v>1</v>
      </c>
      <c r="AI68" s="421">
        <f t="shared" si="328"/>
        <v>14</v>
      </c>
      <c r="AJ68" s="628">
        <v>1</v>
      </c>
      <c r="AK68" s="421">
        <f t="shared" si="329"/>
        <v>14</v>
      </c>
      <c r="AL68" s="628">
        <v>2</v>
      </c>
      <c r="AM68" s="428" t="s">
        <v>150</v>
      </c>
      <c r="AN68" s="631"/>
      <c r="AO68" s="460"/>
      <c r="AP68" s="628"/>
      <c r="AQ68" s="460"/>
      <c r="AR68" s="628"/>
      <c r="AS68" s="629"/>
      <c r="AT68" s="628"/>
      <c r="AU68" s="460"/>
      <c r="AV68" s="628"/>
      <c r="AW68" s="460"/>
      <c r="AX68" s="628"/>
      <c r="AY68" s="630"/>
      <c r="AZ68" s="632"/>
      <c r="BA68" s="633"/>
      <c r="BB68" s="633"/>
      <c r="BC68" s="634"/>
      <c r="BD68" s="635"/>
      <c r="BE68" s="636"/>
      <c r="BF68" s="273" t="s">
        <v>234</v>
      </c>
      <c r="BG68" s="182" t="s">
        <v>340</v>
      </c>
    </row>
    <row r="69" spans="1:59" s="14" customFormat="1" ht="15.75" customHeight="1">
      <c r="A69" s="655" t="s">
        <v>557</v>
      </c>
      <c r="B69" s="442" t="s">
        <v>19</v>
      </c>
      <c r="C69" s="659" t="s">
        <v>565</v>
      </c>
      <c r="D69" s="626"/>
      <c r="E69" s="460"/>
      <c r="F69" s="627"/>
      <c r="G69" s="460"/>
      <c r="H69" s="627"/>
      <c r="I69" s="637"/>
      <c r="J69" s="628"/>
      <c r="K69" s="460"/>
      <c r="L69" s="628"/>
      <c r="M69" s="460"/>
      <c r="N69" s="628"/>
      <c r="O69" s="629"/>
      <c r="P69" s="628"/>
      <c r="Q69" s="460"/>
      <c r="R69" s="628"/>
      <c r="S69" s="460"/>
      <c r="T69" s="628"/>
      <c r="U69" s="630"/>
      <c r="V69" s="631"/>
      <c r="W69" s="460"/>
      <c r="X69" s="628"/>
      <c r="Y69" s="460"/>
      <c r="Z69" s="628"/>
      <c r="AA69" s="629"/>
      <c r="AB69" s="628">
        <v>1</v>
      </c>
      <c r="AC69" s="421">
        <f t="shared" si="326"/>
        <v>14</v>
      </c>
      <c r="AD69" s="628">
        <v>1</v>
      </c>
      <c r="AE69" s="421">
        <f t="shared" si="327"/>
        <v>14</v>
      </c>
      <c r="AF69" s="628">
        <v>2</v>
      </c>
      <c r="AG69" s="428" t="s">
        <v>150</v>
      </c>
      <c r="AH69" s="628">
        <v>1</v>
      </c>
      <c r="AI69" s="421">
        <f t="shared" si="328"/>
        <v>14</v>
      </c>
      <c r="AJ69" s="628">
        <v>1</v>
      </c>
      <c r="AK69" s="421">
        <f t="shared" si="329"/>
        <v>14</v>
      </c>
      <c r="AL69" s="628">
        <v>2</v>
      </c>
      <c r="AM69" s="428" t="s">
        <v>150</v>
      </c>
      <c r="AN69" s="631"/>
      <c r="AO69" s="460"/>
      <c r="AP69" s="628"/>
      <c r="AQ69" s="460"/>
      <c r="AR69" s="628"/>
      <c r="AS69" s="629"/>
      <c r="AT69" s="628"/>
      <c r="AU69" s="460"/>
      <c r="AV69" s="628"/>
      <c r="AW69" s="460"/>
      <c r="AX69" s="628"/>
      <c r="AY69" s="630"/>
      <c r="AZ69" s="632"/>
      <c r="BA69" s="633"/>
      <c r="BB69" s="633"/>
      <c r="BC69" s="634"/>
      <c r="BD69" s="635"/>
      <c r="BE69" s="636"/>
      <c r="BF69" s="273" t="s">
        <v>234</v>
      </c>
      <c r="BG69" s="617" t="s">
        <v>587</v>
      </c>
    </row>
    <row r="70" spans="1:59" s="14" customFormat="1" ht="15.75" customHeight="1">
      <c r="A70" s="655" t="s">
        <v>558</v>
      </c>
      <c r="B70" s="442" t="s">
        <v>19</v>
      </c>
      <c r="C70" s="659" t="s">
        <v>566</v>
      </c>
      <c r="D70" s="626"/>
      <c r="E70" s="460"/>
      <c r="F70" s="627"/>
      <c r="G70" s="460"/>
      <c r="H70" s="627"/>
      <c r="I70" s="637"/>
      <c r="J70" s="628"/>
      <c r="K70" s="460"/>
      <c r="L70" s="628"/>
      <c r="M70" s="460"/>
      <c r="N70" s="628"/>
      <c r="O70" s="629"/>
      <c r="P70" s="628"/>
      <c r="Q70" s="460"/>
      <c r="R70" s="628"/>
      <c r="S70" s="460"/>
      <c r="T70" s="628"/>
      <c r="U70" s="630"/>
      <c r="V70" s="631"/>
      <c r="W70" s="460"/>
      <c r="X70" s="628"/>
      <c r="Y70" s="460"/>
      <c r="Z70" s="628"/>
      <c r="AA70" s="629"/>
      <c r="AB70" s="628">
        <v>1</v>
      </c>
      <c r="AC70" s="421">
        <f t="shared" si="326"/>
        <v>14</v>
      </c>
      <c r="AD70" s="628">
        <v>1</v>
      </c>
      <c r="AE70" s="421">
        <f t="shared" si="327"/>
        <v>14</v>
      </c>
      <c r="AF70" s="628">
        <v>2</v>
      </c>
      <c r="AG70" s="428" t="s">
        <v>150</v>
      </c>
      <c r="AH70" s="628">
        <v>1</v>
      </c>
      <c r="AI70" s="421">
        <f t="shared" si="328"/>
        <v>14</v>
      </c>
      <c r="AJ70" s="628">
        <v>1</v>
      </c>
      <c r="AK70" s="421">
        <f t="shared" si="329"/>
        <v>14</v>
      </c>
      <c r="AL70" s="628">
        <v>2</v>
      </c>
      <c r="AM70" s="428" t="s">
        <v>150</v>
      </c>
      <c r="AN70" s="631"/>
      <c r="AO70" s="460"/>
      <c r="AP70" s="628"/>
      <c r="AQ70" s="460"/>
      <c r="AR70" s="628"/>
      <c r="AS70" s="629"/>
      <c r="AT70" s="628"/>
      <c r="AU70" s="460"/>
      <c r="AV70" s="628"/>
      <c r="AW70" s="460"/>
      <c r="AX70" s="628"/>
      <c r="AY70" s="630"/>
      <c r="AZ70" s="632"/>
      <c r="BA70" s="633"/>
      <c r="BB70" s="633"/>
      <c r="BC70" s="634"/>
      <c r="BD70" s="635"/>
      <c r="BE70" s="636"/>
      <c r="BF70" s="273" t="s">
        <v>234</v>
      </c>
      <c r="BG70" s="617" t="s">
        <v>571</v>
      </c>
    </row>
    <row r="71" spans="1:59" s="14" customFormat="1" ht="15.75" customHeight="1">
      <c r="A71" s="655" t="s">
        <v>559</v>
      </c>
      <c r="B71" s="442" t="s">
        <v>19</v>
      </c>
      <c r="C71" s="659" t="s">
        <v>567</v>
      </c>
      <c r="D71" s="626"/>
      <c r="E71" s="460"/>
      <c r="F71" s="627"/>
      <c r="G71" s="460"/>
      <c r="H71" s="627"/>
      <c r="I71" s="637"/>
      <c r="J71" s="628"/>
      <c r="K71" s="460"/>
      <c r="L71" s="628"/>
      <c r="M71" s="460"/>
      <c r="N71" s="628"/>
      <c r="O71" s="629"/>
      <c r="P71" s="628"/>
      <c r="Q71" s="460"/>
      <c r="R71" s="628"/>
      <c r="S71" s="460"/>
      <c r="T71" s="628"/>
      <c r="U71" s="630"/>
      <c r="V71" s="631"/>
      <c r="W71" s="460"/>
      <c r="X71" s="628"/>
      <c r="Y71" s="460"/>
      <c r="Z71" s="628"/>
      <c r="AA71" s="629"/>
      <c r="AB71" s="628">
        <v>1</v>
      </c>
      <c r="AC71" s="421">
        <f t="shared" si="326"/>
        <v>14</v>
      </c>
      <c r="AD71" s="628">
        <v>1</v>
      </c>
      <c r="AE71" s="421">
        <f t="shared" si="327"/>
        <v>14</v>
      </c>
      <c r="AF71" s="628">
        <v>3</v>
      </c>
      <c r="AG71" s="428" t="s">
        <v>150</v>
      </c>
      <c r="AH71" s="628">
        <v>1</v>
      </c>
      <c r="AI71" s="421">
        <f t="shared" si="328"/>
        <v>14</v>
      </c>
      <c r="AJ71" s="628">
        <v>1</v>
      </c>
      <c r="AK71" s="421">
        <f t="shared" si="329"/>
        <v>14</v>
      </c>
      <c r="AL71" s="628">
        <v>3</v>
      </c>
      <c r="AM71" s="428" t="s">
        <v>150</v>
      </c>
      <c r="AN71" s="631"/>
      <c r="AO71" s="460"/>
      <c r="AP71" s="628"/>
      <c r="AQ71" s="460"/>
      <c r="AR71" s="628"/>
      <c r="AS71" s="629"/>
      <c r="AT71" s="628"/>
      <c r="AU71" s="460"/>
      <c r="AV71" s="628"/>
      <c r="AW71" s="460"/>
      <c r="AX71" s="628"/>
      <c r="AY71" s="630"/>
      <c r="AZ71" s="632"/>
      <c r="BA71" s="633"/>
      <c r="BB71" s="633"/>
      <c r="BC71" s="634"/>
      <c r="BD71" s="635"/>
      <c r="BE71" s="636"/>
      <c r="BF71" s="273" t="s">
        <v>234</v>
      </c>
      <c r="BG71" s="617" t="s">
        <v>587</v>
      </c>
    </row>
    <row r="72" spans="1:59" s="14" customFormat="1" ht="15.75" customHeight="1">
      <c r="A72" s="655" t="s">
        <v>560</v>
      </c>
      <c r="B72" s="442" t="s">
        <v>19</v>
      </c>
      <c r="C72" s="659" t="s">
        <v>568</v>
      </c>
      <c r="D72" s="626"/>
      <c r="E72" s="460"/>
      <c r="F72" s="627"/>
      <c r="G72" s="460"/>
      <c r="H72" s="627"/>
      <c r="I72" s="637"/>
      <c r="J72" s="628"/>
      <c r="K72" s="460"/>
      <c r="L72" s="628"/>
      <c r="M72" s="460"/>
      <c r="N72" s="628"/>
      <c r="O72" s="629"/>
      <c r="P72" s="628"/>
      <c r="Q72" s="460"/>
      <c r="R72" s="628"/>
      <c r="S72" s="460"/>
      <c r="T72" s="628"/>
      <c r="U72" s="630"/>
      <c r="V72" s="631"/>
      <c r="W72" s="460"/>
      <c r="X72" s="628"/>
      <c r="Y72" s="460"/>
      <c r="Z72" s="628"/>
      <c r="AA72" s="629"/>
      <c r="AB72" s="628">
        <v>1</v>
      </c>
      <c r="AC72" s="421">
        <f t="shared" si="326"/>
        <v>14</v>
      </c>
      <c r="AD72" s="628">
        <v>1</v>
      </c>
      <c r="AE72" s="421">
        <f t="shared" si="327"/>
        <v>14</v>
      </c>
      <c r="AF72" s="628">
        <v>3</v>
      </c>
      <c r="AG72" s="428" t="s">
        <v>150</v>
      </c>
      <c r="AH72" s="628">
        <v>1</v>
      </c>
      <c r="AI72" s="421">
        <f t="shared" si="328"/>
        <v>14</v>
      </c>
      <c r="AJ72" s="628">
        <v>1</v>
      </c>
      <c r="AK72" s="421">
        <f t="shared" si="329"/>
        <v>14</v>
      </c>
      <c r="AL72" s="628">
        <v>3</v>
      </c>
      <c r="AM72" s="428" t="s">
        <v>150</v>
      </c>
      <c r="AN72" s="631"/>
      <c r="AO72" s="460"/>
      <c r="AP72" s="628"/>
      <c r="AQ72" s="460"/>
      <c r="AR72" s="628"/>
      <c r="AS72" s="629"/>
      <c r="AT72" s="628"/>
      <c r="AU72" s="460"/>
      <c r="AV72" s="628"/>
      <c r="AW72" s="460"/>
      <c r="AX72" s="628"/>
      <c r="AY72" s="630"/>
      <c r="AZ72" s="632"/>
      <c r="BA72" s="633"/>
      <c r="BB72" s="633"/>
      <c r="BC72" s="634"/>
      <c r="BD72" s="635"/>
      <c r="BE72" s="636"/>
      <c r="BF72" s="273" t="s">
        <v>234</v>
      </c>
      <c r="BG72" s="617" t="s">
        <v>571</v>
      </c>
    </row>
    <row r="73" spans="1:59" s="14" customFormat="1" ht="15.75" customHeight="1">
      <c r="A73" s="655" t="s">
        <v>561</v>
      </c>
      <c r="B73" s="442" t="s">
        <v>19</v>
      </c>
      <c r="C73" s="659" t="s">
        <v>569</v>
      </c>
      <c r="D73" s="626"/>
      <c r="E73" s="460"/>
      <c r="F73" s="627"/>
      <c r="G73" s="460"/>
      <c r="H73" s="627"/>
      <c r="I73" s="637"/>
      <c r="J73" s="628"/>
      <c r="K73" s="460"/>
      <c r="L73" s="628"/>
      <c r="M73" s="460"/>
      <c r="N73" s="628"/>
      <c r="O73" s="629"/>
      <c r="P73" s="628"/>
      <c r="Q73" s="460"/>
      <c r="R73" s="628"/>
      <c r="S73" s="460"/>
      <c r="T73" s="628"/>
      <c r="U73" s="630"/>
      <c r="V73" s="631"/>
      <c r="W73" s="460"/>
      <c r="X73" s="628"/>
      <c r="Y73" s="460"/>
      <c r="Z73" s="628"/>
      <c r="AA73" s="629"/>
      <c r="AB73" s="628">
        <v>1</v>
      </c>
      <c r="AC73" s="421">
        <f t="shared" si="326"/>
        <v>14</v>
      </c>
      <c r="AD73" s="628">
        <v>1</v>
      </c>
      <c r="AE73" s="421">
        <f t="shared" si="327"/>
        <v>14</v>
      </c>
      <c r="AF73" s="628">
        <v>2</v>
      </c>
      <c r="AG73" s="428" t="s">
        <v>150</v>
      </c>
      <c r="AH73" s="628">
        <v>1</v>
      </c>
      <c r="AI73" s="421">
        <f t="shared" si="328"/>
        <v>14</v>
      </c>
      <c r="AJ73" s="628">
        <v>1</v>
      </c>
      <c r="AK73" s="421">
        <f t="shared" si="329"/>
        <v>14</v>
      </c>
      <c r="AL73" s="628">
        <v>2</v>
      </c>
      <c r="AM73" s="428" t="s">
        <v>150</v>
      </c>
      <c r="AN73" s="631"/>
      <c r="AO73" s="460"/>
      <c r="AP73" s="628"/>
      <c r="AQ73" s="460"/>
      <c r="AR73" s="628"/>
      <c r="AS73" s="629"/>
      <c r="AT73" s="628"/>
      <c r="AU73" s="460"/>
      <c r="AV73" s="628"/>
      <c r="AW73" s="460"/>
      <c r="AX73" s="628"/>
      <c r="AY73" s="630"/>
      <c r="AZ73" s="632"/>
      <c r="BA73" s="633"/>
      <c r="BB73" s="633"/>
      <c r="BC73" s="634"/>
      <c r="BD73" s="635"/>
      <c r="BE73" s="636"/>
      <c r="BF73" s="273" t="s">
        <v>234</v>
      </c>
      <c r="BG73" s="617" t="s">
        <v>587</v>
      </c>
    </row>
    <row r="74" spans="1:59" s="14" customFormat="1" ht="15.75" customHeight="1">
      <c r="A74" s="433" t="s">
        <v>270</v>
      </c>
      <c r="B74" s="461" t="s">
        <v>19</v>
      </c>
      <c r="C74" s="462" t="s">
        <v>85</v>
      </c>
      <c r="D74" s="463"/>
      <c r="E74" s="460" t="str">
        <f t="shared" ref="E74:E90" si="330">IF(D74*15=0,"",D74*15)</f>
        <v/>
      </c>
      <c r="F74" s="464"/>
      <c r="G74" s="460" t="str">
        <f t="shared" ref="G74:G90" si="331">IF(F74*15=0,"",F74*15)</f>
        <v/>
      </c>
      <c r="H74" s="464"/>
      <c r="I74" s="465"/>
      <c r="J74" s="463"/>
      <c r="K74" s="460" t="str">
        <f t="shared" ref="K74:K90" si="332">IF(J74*15=0,"",J74*15)</f>
        <v/>
      </c>
      <c r="L74" s="466"/>
      <c r="M74" s="460" t="str">
        <f t="shared" ref="M74:M90" si="333">IF(L74*15=0,"",L74*15)</f>
        <v/>
      </c>
      <c r="N74" s="464"/>
      <c r="O74" s="465"/>
      <c r="P74" s="463"/>
      <c r="Q74" s="460" t="str">
        <f t="shared" ref="Q74:Q89" si="334">IF(P74*15=0,"",P74*15)</f>
        <v/>
      </c>
      <c r="R74" s="464"/>
      <c r="S74" s="460" t="str">
        <f t="shared" ref="S74:S89" si="335">IF(R74*15=0,"",R74*15)</f>
        <v/>
      </c>
      <c r="T74" s="464"/>
      <c r="U74" s="465"/>
      <c r="V74" s="463"/>
      <c r="W74" s="460" t="str">
        <f t="shared" ref="W74:W89" si="336">IF(V74*15=0,"",V74*15)</f>
        <v/>
      </c>
      <c r="X74" s="466"/>
      <c r="Y74" s="460" t="str">
        <f t="shared" ref="Y74:Y89" si="337">IF(X74*15=0,"",X74*15)</f>
        <v/>
      </c>
      <c r="Z74" s="464"/>
      <c r="AA74" s="467"/>
      <c r="AB74" s="424">
        <v>1</v>
      </c>
      <c r="AC74" s="421">
        <f t="shared" ref="AC74:AC77" si="338">IF(AB74*14=0,"",AB74*14)</f>
        <v>14</v>
      </c>
      <c r="AD74" s="424">
        <v>1</v>
      </c>
      <c r="AE74" s="421">
        <f t="shared" ref="AE74:AE77" si="339">IF(AD74*14=0,"",AD74*14)</f>
        <v>14</v>
      </c>
      <c r="AF74" s="424">
        <v>3</v>
      </c>
      <c r="AG74" s="428" t="s">
        <v>104</v>
      </c>
      <c r="AH74" s="452"/>
      <c r="AI74" s="421" t="str">
        <f t="shared" ref="AI74:AI77" si="340">IF(AH74*15=0,"",AH74*15)</f>
        <v/>
      </c>
      <c r="AJ74" s="445"/>
      <c r="AK74" s="421" t="str">
        <f t="shared" ref="AK74:AK77" si="341">IF(AJ74*15=0,"",AJ74*15)</f>
        <v/>
      </c>
      <c r="AL74" s="445"/>
      <c r="AM74" s="447"/>
      <c r="AN74" s="452"/>
      <c r="AO74" s="421" t="str">
        <f t="shared" ref="AO74:AO80" si="342">IF(AN74*15=0,"",AN74*15)</f>
        <v/>
      </c>
      <c r="AP74" s="445"/>
      <c r="AQ74" s="421" t="str">
        <f t="shared" ref="AQ74:AQ80" si="343">IF(AP74*15=0,"",AP74*15)</f>
        <v/>
      </c>
      <c r="AR74" s="445"/>
      <c r="AS74" s="447"/>
      <c r="AT74" s="452"/>
      <c r="AU74" s="421" t="str">
        <f t="shared" ref="AU74:AU83" si="344">IF(AT74*15=0,"",AT74*15)</f>
        <v/>
      </c>
      <c r="AV74" s="445"/>
      <c r="AW74" s="421" t="str">
        <f t="shared" ref="AW74:AW83" si="345">IF(AV74*15=0,"",AV74*15)</f>
        <v/>
      </c>
      <c r="AX74" s="445"/>
      <c r="AY74" s="453"/>
      <c r="AZ74" s="794"/>
      <c r="BA74" s="795"/>
      <c r="BB74" s="795"/>
      <c r="BC74" s="796"/>
      <c r="BD74" s="792"/>
      <c r="BE74" s="793"/>
      <c r="BF74" s="273" t="s">
        <v>262</v>
      </c>
      <c r="BG74" s="93" t="s">
        <v>468</v>
      </c>
    </row>
    <row r="75" spans="1:59" s="14" customFormat="1" ht="15.75" customHeight="1">
      <c r="A75" s="433" t="s">
        <v>271</v>
      </c>
      <c r="B75" s="461" t="s">
        <v>19</v>
      </c>
      <c r="C75" s="462" t="s">
        <v>87</v>
      </c>
      <c r="D75" s="463"/>
      <c r="E75" s="460" t="str">
        <f t="shared" si="330"/>
        <v/>
      </c>
      <c r="F75" s="464"/>
      <c r="G75" s="460" t="str">
        <f t="shared" si="331"/>
        <v/>
      </c>
      <c r="H75" s="464"/>
      <c r="I75" s="465"/>
      <c r="J75" s="463"/>
      <c r="K75" s="460" t="str">
        <f t="shared" si="332"/>
        <v/>
      </c>
      <c r="L75" s="466"/>
      <c r="M75" s="460" t="str">
        <f t="shared" si="333"/>
        <v/>
      </c>
      <c r="N75" s="464"/>
      <c r="O75" s="465"/>
      <c r="P75" s="463"/>
      <c r="Q75" s="460" t="str">
        <f t="shared" si="334"/>
        <v/>
      </c>
      <c r="R75" s="464"/>
      <c r="S75" s="460" t="str">
        <f t="shared" si="335"/>
        <v/>
      </c>
      <c r="T75" s="464"/>
      <c r="U75" s="465"/>
      <c r="V75" s="463"/>
      <c r="W75" s="460" t="str">
        <f t="shared" si="336"/>
        <v/>
      </c>
      <c r="X75" s="466"/>
      <c r="Y75" s="460" t="str">
        <f t="shared" si="337"/>
        <v/>
      </c>
      <c r="Z75" s="464"/>
      <c r="AA75" s="467"/>
      <c r="AB75" s="424">
        <v>1</v>
      </c>
      <c r="AC75" s="421">
        <f t="shared" si="338"/>
        <v>14</v>
      </c>
      <c r="AD75" s="424">
        <v>1</v>
      </c>
      <c r="AE75" s="421">
        <f t="shared" si="339"/>
        <v>14</v>
      </c>
      <c r="AF75" s="424">
        <v>3</v>
      </c>
      <c r="AG75" s="428" t="s">
        <v>104</v>
      </c>
      <c r="AH75" s="452"/>
      <c r="AI75" s="421" t="str">
        <f t="shared" si="340"/>
        <v/>
      </c>
      <c r="AJ75" s="445"/>
      <c r="AK75" s="421" t="str">
        <f t="shared" si="341"/>
        <v/>
      </c>
      <c r="AL75" s="445"/>
      <c r="AM75" s="447"/>
      <c r="AN75" s="452"/>
      <c r="AO75" s="421" t="str">
        <f t="shared" si="342"/>
        <v/>
      </c>
      <c r="AP75" s="445"/>
      <c r="AQ75" s="421" t="str">
        <f t="shared" si="343"/>
        <v/>
      </c>
      <c r="AR75" s="445"/>
      <c r="AS75" s="447"/>
      <c r="AT75" s="452"/>
      <c r="AU75" s="421" t="str">
        <f t="shared" si="344"/>
        <v/>
      </c>
      <c r="AV75" s="445"/>
      <c r="AW75" s="421" t="str">
        <f t="shared" si="345"/>
        <v/>
      </c>
      <c r="AX75" s="445"/>
      <c r="AY75" s="453"/>
      <c r="AZ75" s="772"/>
      <c r="BA75" s="772"/>
      <c r="BB75" s="772"/>
      <c r="BC75" s="772"/>
      <c r="BD75" s="773"/>
      <c r="BE75" s="773"/>
      <c r="BF75" s="273" t="s">
        <v>288</v>
      </c>
      <c r="BG75" s="93" t="s">
        <v>342</v>
      </c>
    </row>
    <row r="76" spans="1:59" s="14" customFormat="1" ht="15.75" customHeight="1">
      <c r="A76" s="433" t="s">
        <v>272</v>
      </c>
      <c r="B76" s="461" t="s">
        <v>19</v>
      </c>
      <c r="C76" s="462" t="s">
        <v>88</v>
      </c>
      <c r="D76" s="463"/>
      <c r="E76" s="460" t="str">
        <f t="shared" si="330"/>
        <v/>
      </c>
      <c r="F76" s="464"/>
      <c r="G76" s="460" t="str">
        <f t="shared" si="331"/>
        <v/>
      </c>
      <c r="H76" s="464"/>
      <c r="I76" s="465"/>
      <c r="J76" s="463"/>
      <c r="K76" s="460" t="str">
        <f t="shared" si="332"/>
        <v/>
      </c>
      <c r="L76" s="466"/>
      <c r="M76" s="460" t="str">
        <f t="shared" si="333"/>
        <v/>
      </c>
      <c r="N76" s="464"/>
      <c r="O76" s="465"/>
      <c r="P76" s="463"/>
      <c r="Q76" s="460" t="str">
        <f t="shared" si="334"/>
        <v/>
      </c>
      <c r="R76" s="464"/>
      <c r="S76" s="460" t="str">
        <f t="shared" si="335"/>
        <v/>
      </c>
      <c r="T76" s="464"/>
      <c r="U76" s="465"/>
      <c r="V76" s="463"/>
      <c r="W76" s="460" t="str">
        <f t="shared" si="336"/>
        <v/>
      </c>
      <c r="X76" s="466"/>
      <c r="Y76" s="460" t="str">
        <f t="shared" si="337"/>
        <v/>
      </c>
      <c r="Z76" s="464"/>
      <c r="AA76" s="467"/>
      <c r="AB76" s="424">
        <v>1</v>
      </c>
      <c r="AC76" s="421">
        <f t="shared" si="338"/>
        <v>14</v>
      </c>
      <c r="AD76" s="424">
        <v>1</v>
      </c>
      <c r="AE76" s="421">
        <f t="shared" si="339"/>
        <v>14</v>
      </c>
      <c r="AF76" s="424">
        <v>3</v>
      </c>
      <c r="AG76" s="428" t="s">
        <v>104</v>
      </c>
      <c r="AH76" s="452"/>
      <c r="AI76" s="421" t="str">
        <f t="shared" si="340"/>
        <v/>
      </c>
      <c r="AJ76" s="445"/>
      <c r="AK76" s="421" t="str">
        <f t="shared" si="341"/>
        <v/>
      </c>
      <c r="AL76" s="445"/>
      <c r="AM76" s="447"/>
      <c r="AN76" s="452"/>
      <c r="AO76" s="421" t="str">
        <f t="shared" si="342"/>
        <v/>
      </c>
      <c r="AP76" s="445"/>
      <c r="AQ76" s="421" t="str">
        <f t="shared" si="343"/>
        <v/>
      </c>
      <c r="AR76" s="445"/>
      <c r="AS76" s="447"/>
      <c r="AT76" s="452"/>
      <c r="AU76" s="421" t="str">
        <f t="shared" si="344"/>
        <v/>
      </c>
      <c r="AV76" s="445"/>
      <c r="AW76" s="421" t="str">
        <f t="shared" si="345"/>
        <v/>
      </c>
      <c r="AX76" s="445"/>
      <c r="AY76" s="453"/>
      <c r="AZ76" s="749"/>
      <c r="BA76" s="750"/>
      <c r="BB76" s="750"/>
      <c r="BC76" s="751"/>
      <c r="BD76" s="752"/>
      <c r="BE76" s="753"/>
      <c r="BF76" s="586" t="s">
        <v>262</v>
      </c>
      <c r="BG76" s="589" t="s">
        <v>264</v>
      </c>
    </row>
    <row r="77" spans="1:59" s="14" customFormat="1" ht="15.75" customHeight="1">
      <c r="A77" s="433" t="s">
        <v>273</v>
      </c>
      <c r="B77" s="461" t="s">
        <v>19</v>
      </c>
      <c r="C77" s="462" t="s">
        <v>89</v>
      </c>
      <c r="D77" s="463"/>
      <c r="E77" s="421" t="str">
        <f t="shared" si="330"/>
        <v/>
      </c>
      <c r="F77" s="464"/>
      <c r="G77" s="421" t="str">
        <f t="shared" si="331"/>
        <v/>
      </c>
      <c r="H77" s="464"/>
      <c r="I77" s="465"/>
      <c r="J77" s="463"/>
      <c r="K77" s="421" t="str">
        <f t="shared" si="332"/>
        <v/>
      </c>
      <c r="L77" s="466"/>
      <c r="M77" s="421" t="str">
        <f t="shared" si="333"/>
        <v/>
      </c>
      <c r="N77" s="464"/>
      <c r="O77" s="465"/>
      <c r="P77" s="463"/>
      <c r="Q77" s="421" t="str">
        <f t="shared" si="334"/>
        <v/>
      </c>
      <c r="R77" s="464"/>
      <c r="S77" s="421" t="str">
        <f t="shared" si="335"/>
        <v/>
      </c>
      <c r="T77" s="464"/>
      <c r="U77" s="465"/>
      <c r="V77" s="463"/>
      <c r="W77" s="421" t="str">
        <f t="shared" si="336"/>
        <v/>
      </c>
      <c r="X77" s="466"/>
      <c r="Y77" s="421" t="str">
        <f t="shared" si="337"/>
        <v/>
      </c>
      <c r="Z77" s="464"/>
      <c r="AA77" s="467"/>
      <c r="AB77" s="424">
        <v>1</v>
      </c>
      <c r="AC77" s="421">
        <f t="shared" si="338"/>
        <v>14</v>
      </c>
      <c r="AD77" s="424">
        <v>1</v>
      </c>
      <c r="AE77" s="421">
        <f t="shared" si="339"/>
        <v>14</v>
      </c>
      <c r="AF77" s="424">
        <v>3</v>
      </c>
      <c r="AG77" s="428" t="s">
        <v>104</v>
      </c>
      <c r="AH77" s="452"/>
      <c r="AI77" s="421" t="str">
        <f t="shared" si="340"/>
        <v/>
      </c>
      <c r="AJ77" s="445"/>
      <c r="AK77" s="421" t="str">
        <f t="shared" si="341"/>
        <v/>
      </c>
      <c r="AL77" s="445"/>
      <c r="AM77" s="447"/>
      <c r="AN77" s="452"/>
      <c r="AO77" s="421" t="str">
        <f t="shared" si="342"/>
        <v/>
      </c>
      <c r="AP77" s="445"/>
      <c r="AQ77" s="421" t="str">
        <f t="shared" si="343"/>
        <v/>
      </c>
      <c r="AR77" s="445"/>
      <c r="AS77" s="447"/>
      <c r="AT77" s="452"/>
      <c r="AU77" s="421" t="str">
        <f t="shared" si="344"/>
        <v/>
      </c>
      <c r="AV77" s="445"/>
      <c r="AW77" s="421" t="str">
        <f t="shared" si="345"/>
        <v/>
      </c>
      <c r="AX77" s="445"/>
      <c r="AY77" s="453"/>
      <c r="AZ77" s="749"/>
      <c r="BA77" s="750"/>
      <c r="BB77" s="750"/>
      <c r="BC77" s="751"/>
      <c r="BD77" s="752"/>
      <c r="BE77" s="753"/>
      <c r="BF77" s="586" t="s">
        <v>262</v>
      </c>
      <c r="BG77" s="589" t="s">
        <v>264</v>
      </c>
    </row>
    <row r="78" spans="1:59" s="14" customFormat="1" ht="15.75" customHeight="1">
      <c r="A78" s="433" t="s">
        <v>274</v>
      </c>
      <c r="B78" s="461" t="s">
        <v>19</v>
      </c>
      <c r="C78" s="462" t="s">
        <v>90</v>
      </c>
      <c r="D78" s="463"/>
      <c r="E78" s="421" t="str">
        <f t="shared" si="330"/>
        <v/>
      </c>
      <c r="F78" s="464"/>
      <c r="G78" s="421" t="str">
        <f t="shared" si="331"/>
        <v/>
      </c>
      <c r="H78" s="464"/>
      <c r="I78" s="465"/>
      <c r="J78" s="463"/>
      <c r="K78" s="421" t="str">
        <f t="shared" si="332"/>
        <v/>
      </c>
      <c r="L78" s="466"/>
      <c r="M78" s="421" t="str">
        <f t="shared" si="333"/>
        <v/>
      </c>
      <c r="N78" s="464"/>
      <c r="O78" s="465"/>
      <c r="P78" s="463"/>
      <c r="Q78" s="421" t="str">
        <f>IF(P78*15=0,"",P78*15)</f>
        <v/>
      </c>
      <c r="R78" s="464"/>
      <c r="S78" s="421" t="str">
        <f>IF(R78*15=0,"",R78*15)</f>
        <v/>
      </c>
      <c r="T78" s="464"/>
      <c r="U78" s="465"/>
      <c r="V78" s="463"/>
      <c r="W78" s="421" t="str">
        <f>IF(V78*15=0,"",V78*15)</f>
        <v/>
      </c>
      <c r="X78" s="466"/>
      <c r="Y78" s="421" t="str">
        <f>IF(X78*15=0,"",X78*15)</f>
        <v/>
      </c>
      <c r="Z78" s="464"/>
      <c r="AA78" s="467"/>
      <c r="AB78" s="444"/>
      <c r="AC78" s="421" t="str">
        <f t="shared" ref="AC78:AC90" si="346">IF(AB78*15=0,"",AB78*15)</f>
        <v/>
      </c>
      <c r="AD78" s="445"/>
      <c r="AE78" s="421" t="str">
        <f t="shared" ref="AE78:AE90" si="347">IF(AD78*15=0,"",AD78*15)</f>
        <v/>
      </c>
      <c r="AF78" s="445"/>
      <c r="AG78" s="428"/>
      <c r="AH78" s="424">
        <v>1</v>
      </c>
      <c r="AI78" s="421">
        <f t="shared" ref="AI78:AI80" si="348">IF(AH78*14=0,"",AH78*14)</f>
        <v>14</v>
      </c>
      <c r="AJ78" s="424">
        <v>1</v>
      </c>
      <c r="AK78" s="421">
        <f t="shared" ref="AK78:AK80" si="349">IF(AJ78*14=0,"",AJ78*14)</f>
        <v>14</v>
      </c>
      <c r="AL78" s="424">
        <v>3</v>
      </c>
      <c r="AM78" s="428" t="s">
        <v>104</v>
      </c>
      <c r="AN78" s="452"/>
      <c r="AO78" s="421" t="str">
        <f t="shared" si="342"/>
        <v/>
      </c>
      <c r="AP78" s="445"/>
      <c r="AQ78" s="421" t="str">
        <f t="shared" si="343"/>
        <v/>
      </c>
      <c r="AR78" s="445"/>
      <c r="AS78" s="447"/>
      <c r="AT78" s="452"/>
      <c r="AU78" s="421" t="str">
        <f t="shared" si="344"/>
        <v/>
      </c>
      <c r="AV78" s="445"/>
      <c r="AW78" s="421" t="str">
        <f t="shared" si="345"/>
        <v/>
      </c>
      <c r="AX78" s="445"/>
      <c r="AY78" s="453"/>
      <c r="AZ78" s="749"/>
      <c r="BA78" s="750"/>
      <c r="BB78" s="750"/>
      <c r="BC78" s="751"/>
      <c r="BD78" s="752"/>
      <c r="BE78" s="753"/>
      <c r="BF78" s="273" t="s">
        <v>222</v>
      </c>
      <c r="BG78" s="182" t="s">
        <v>266</v>
      </c>
    </row>
    <row r="79" spans="1:59" s="14" customFormat="1" ht="16.5">
      <c r="A79" s="433" t="s">
        <v>275</v>
      </c>
      <c r="B79" s="461" t="s">
        <v>19</v>
      </c>
      <c r="C79" s="462" t="s">
        <v>91</v>
      </c>
      <c r="D79" s="463"/>
      <c r="E79" s="421" t="str">
        <f t="shared" si="330"/>
        <v/>
      </c>
      <c r="F79" s="464"/>
      <c r="G79" s="421" t="str">
        <f t="shared" si="331"/>
        <v/>
      </c>
      <c r="H79" s="464"/>
      <c r="I79" s="465"/>
      <c r="J79" s="463"/>
      <c r="K79" s="421" t="str">
        <f t="shared" si="332"/>
        <v/>
      </c>
      <c r="L79" s="466"/>
      <c r="M79" s="421" t="str">
        <f t="shared" si="333"/>
        <v/>
      </c>
      <c r="N79" s="464"/>
      <c r="O79" s="465"/>
      <c r="P79" s="463"/>
      <c r="Q79" s="421" t="str">
        <f t="shared" si="334"/>
        <v/>
      </c>
      <c r="R79" s="464"/>
      <c r="S79" s="421" t="str">
        <f t="shared" si="335"/>
        <v/>
      </c>
      <c r="T79" s="464"/>
      <c r="U79" s="465"/>
      <c r="V79" s="463"/>
      <c r="W79" s="421" t="str">
        <f t="shared" si="336"/>
        <v/>
      </c>
      <c r="X79" s="466"/>
      <c r="Y79" s="421" t="str">
        <f t="shared" si="337"/>
        <v/>
      </c>
      <c r="Z79" s="464"/>
      <c r="AA79" s="467"/>
      <c r="AB79" s="444"/>
      <c r="AC79" s="421" t="str">
        <f t="shared" si="346"/>
        <v/>
      </c>
      <c r="AD79" s="445"/>
      <c r="AE79" s="421" t="str">
        <f t="shared" si="347"/>
        <v/>
      </c>
      <c r="AF79" s="445"/>
      <c r="AG79" s="447"/>
      <c r="AH79" s="424">
        <v>1</v>
      </c>
      <c r="AI79" s="421">
        <f t="shared" si="348"/>
        <v>14</v>
      </c>
      <c r="AJ79" s="424">
        <v>1</v>
      </c>
      <c r="AK79" s="421">
        <f t="shared" si="349"/>
        <v>14</v>
      </c>
      <c r="AL79" s="424">
        <v>3</v>
      </c>
      <c r="AM79" s="428" t="s">
        <v>104</v>
      </c>
      <c r="AN79" s="452"/>
      <c r="AO79" s="421" t="str">
        <f t="shared" si="342"/>
        <v/>
      </c>
      <c r="AP79" s="445"/>
      <c r="AQ79" s="421" t="str">
        <f t="shared" si="343"/>
        <v/>
      </c>
      <c r="AR79" s="445"/>
      <c r="AS79" s="447"/>
      <c r="AT79" s="452"/>
      <c r="AU79" s="421" t="str">
        <f t="shared" si="344"/>
        <v/>
      </c>
      <c r="AV79" s="445"/>
      <c r="AW79" s="421" t="str">
        <f t="shared" si="345"/>
        <v/>
      </c>
      <c r="AX79" s="445"/>
      <c r="AY79" s="453"/>
      <c r="AZ79" s="749"/>
      <c r="BA79" s="750"/>
      <c r="BB79" s="750"/>
      <c r="BC79" s="751"/>
      <c r="BD79" s="752"/>
      <c r="BE79" s="753"/>
      <c r="BF79" s="273" t="s">
        <v>222</v>
      </c>
      <c r="BG79" s="182" t="s">
        <v>343</v>
      </c>
    </row>
    <row r="80" spans="1:59" s="14" customFormat="1" ht="15.75" customHeight="1">
      <c r="A80" s="433" t="s">
        <v>276</v>
      </c>
      <c r="B80" s="461" t="s">
        <v>19</v>
      </c>
      <c r="C80" s="462" t="s">
        <v>92</v>
      </c>
      <c r="D80" s="463"/>
      <c r="E80" s="421" t="str">
        <f t="shared" si="330"/>
        <v/>
      </c>
      <c r="F80" s="464"/>
      <c r="G80" s="421" t="str">
        <f t="shared" si="331"/>
        <v/>
      </c>
      <c r="H80" s="464"/>
      <c r="I80" s="465"/>
      <c r="J80" s="463"/>
      <c r="K80" s="421" t="str">
        <f t="shared" si="332"/>
        <v/>
      </c>
      <c r="L80" s="466"/>
      <c r="M80" s="421" t="str">
        <f t="shared" si="333"/>
        <v/>
      </c>
      <c r="N80" s="464"/>
      <c r="O80" s="465"/>
      <c r="P80" s="463"/>
      <c r="Q80" s="421" t="str">
        <f>IF(P80*15=0,"",P80*15)</f>
        <v/>
      </c>
      <c r="R80" s="464"/>
      <c r="S80" s="421" t="str">
        <f>IF(R80*15=0,"",R80*15)</f>
        <v/>
      </c>
      <c r="T80" s="464"/>
      <c r="U80" s="465"/>
      <c r="V80" s="463"/>
      <c r="W80" s="421" t="str">
        <f>IF(V80*15=0,"",V80*15)</f>
        <v/>
      </c>
      <c r="X80" s="466"/>
      <c r="Y80" s="421" t="str">
        <f>IF(X80*15=0,"",X80*15)</f>
        <v/>
      </c>
      <c r="Z80" s="464"/>
      <c r="AA80" s="467"/>
      <c r="AB80" s="444"/>
      <c r="AC80" s="421" t="str">
        <f t="shared" si="346"/>
        <v/>
      </c>
      <c r="AD80" s="445"/>
      <c r="AE80" s="421" t="str">
        <f t="shared" si="347"/>
        <v/>
      </c>
      <c r="AF80" s="445"/>
      <c r="AG80" s="447"/>
      <c r="AH80" s="424">
        <v>1</v>
      </c>
      <c r="AI80" s="421">
        <f t="shared" si="348"/>
        <v>14</v>
      </c>
      <c r="AJ80" s="424">
        <v>1</v>
      </c>
      <c r="AK80" s="421">
        <f t="shared" si="349"/>
        <v>14</v>
      </c>
      <c r="AL80" s="424">
        <v>3</v>
      </c>
      <c r="AM80" s="428" t="s">
        <v>104</v>
      </c>
      <c r="AN80" s="452"/>
      <c r="AO80" s="421" t="str">
        <f t="shared" si="342"/>
        <v/>
      </c>
      <c r="AP80" s="445"/>
      <c r="AQ80" s="421" t="str">
        <f t="shared" si="343"/>
        <v/>
      </c>
      <c r="AR80" s="445"/>
      <c r="AS80" s="447"/>
      <c r="AT80" s="452"/>
      <c r="AU80" s="421" t="str">
        <f t="shared" si="344"/>
        <v/>
      </c>
      <c r="AV80" s="445"/>
      <c r="AW80" s="421" t="str">
        <f t="shared" si="345"/>
        <v/>
      </c>
      <c r="AX80" s="445"/>
      <c r="AY80" s="453"/>
      <c r="AZ80" s="749"/>
      <c r="BA80" s="750"/>
      <c r="BB80" s="750"/>
      <c r="BC80" s="751"/>
      <c r="BD80" s="752"/>
      <c r="BE80" s="753"/>
      <c r="BF80" s="273" t="s">
        <v>288</v>
      </c>
      <c r="BG80" s="182" t="s">
        <v>345</v>
      </c>
    </row>
    <row r="81" spans="1:59" s="14" customFormat="1" ht="15.75" customHeight="1">
      <c r="A81" s="433" t="s">
        <v>277</v>
      </c>
      <c r="B81" s="458" t="s">
        <v>19</v>
      </c>
      <c r="C81" s="462" t="s">
        <v>93</v>
      </c>
      <c r="D81" s="463"/>
      <c r="E81" s="421" t="str">
        <f t="shared" si="330"/>
        <v/>
      </c>
      <c r="F81" s="464"/>
      <c r="G81" s="421" t="str">
        <f t="shared" si="331"/>
        <v/>
      </c>
      <c r="H81" s="464"/>
      <c r="I81" s="465"/>
      <c r="J81" s="463"/>
      <c r="K81" s="421" t="str">
        <f t="shared" si="332"/>
        <v/>
      </c>
      <c r="L81" s="466"/>
      <c r="M81" s="421" t="str">
        <f t="shared" si="333"/>
        <v/>
      </c>
      <c r="N81" s="464"/>
      <c r="O81" s="465"/>
      <c r="P81" s="463"/>
      <c r="Q81" s="421" t="str">
        <f t="shared" si="334"/>
        <v/>
      </c>
      <c r="R81" s="464"/>
      <c r="S81" s="421" t="str">
        <f t="shared" si="335"/>
        <v/>
      </c>
      <c r="T81" s="464"/>
      <c r="U81" s="465"/>
      <c r="V81" s="463"/>
      <c r="W81" s="421" t="str">
        <f t="shared" si="336"/>
        <v/>
      </c>
      <c r="X81" s="466"/>
      <c r="Y81" s="421" t="str">
        <f t="shared" si="337"/>
        <v/>
      </c>
      <c r="Z81" s="464"/>
      <c r="AA81" s="467"/>
      <c r="AB81" s="444"/>
      <c r="AC81" s="421" t="str">
        <f t="shared" si="346"/>
        <v/>
      </c>
      <c r="AD81" s="445"/>
      <c r="AE81" s="421" t="str">
        <f t="shared" si="347"/>
        <v/>
      </c>
      <c r="AF81" s="445"/>
      <c r="AG81" s="447"/>
      <c r="AH81" s="452"/>
      <c r="AI81" s="421" t="str">
        <f t="shared" ref="AI81:AI90" si="350">IF(AH81*15=0,"",AH81*15)</f>
        <v/>
      </c>
      <c r="AJ81" s="445"/>
      <c r="AK81" s="421" t="str">
        <f t="shared" ref="AK81:AK90" si="351">IF(AJ81*15=0,"",AJ81*15)</f>
        <v/>
      </c>
      <c r="AL81" s="445"/>
      <c r="AM81" s="447"/>
      <c r="AN81" s="424">
        <v>1</v>
      </c>
      <c r="AO81" s="421">
        <f t="shared" ref="AO81:AO85" si="352">IF(AN81*14=0,"",AN81*14)</f>
        <v>14</v>
      </c>
      <c r="AP81" s="424">
        <v>1</v>
      </c>
      <c r="AQ81" s="421">
        <f t="shared" ref="AQ81:AQ85" si="353">IF(AP81*14=0,"",AP81*14)</f>
        <v>14</v>
      </c>
      <c r="AR81" s="424">
        <v>3</v>
      </c>
      <c r="AS81" s="428" t="s">
        <v>104</v>
      </c>
      <c r="AT81" s="452"/>
      <c r="AU81" s="421" t="str">
        <f t="shared" si="344"/>
        <v/>
      </c>
      <c r="AV81" s="445"/>
      <c r="AW81" s="421" t="str">
        <f t="shared" si="345"/>
        <v/>
      </c>
      <c r="AX81" s="445"/>
      <c r="AY81" s="453"/>
      <c r="AZ81" s="749"/>
      <c r="BA81" s="750"/>
      <c r="BB81" s="750"/>
      <c r="BC81" s="751"/>
      <c r="BD81" s="752"/>
      <c r="BE81" s="753"/>
      <c r="BF81" s="273" t="s">
        <v>222</v>
      </c>
      <c r="BG81" s="182" t="s">
        <v>351</v>
      </c>
    </row>
    <row r="82" spans="1:59" s="14" customFormat="1" ht="15.75" customHeight="1">
      <c r="A82" s="433" t="s">
        <v>278</v>
      </c>
      <c r="B82" s="458" t="s">
        <v>19</v>
      </c>
      <c r="C82" s="462" t="s">
        <v>94</v>
      </c>
      <c r="D82" s="463"/>
      <c r="E82" s="421" t="str">
        <f t="shared" si="330"/>
        <v/>
      </c>
      <c r="F82" s="464"/>
      <c r="G82" s="421" t="str">
        <f t="shared" si="331"/>
        <v/>
      </c>
      <c r="H82" s="464"/>
      <c r="I82" s="465"/>
      <c r="J82" s="463"/>
      <c r="K82" s="421" t="str">
        <f t="shared" si="332"/>
        <v/>
      </c>
      <c r="L82" s="466"/>
      <c r="M82" s="421" t="str">
        <f t="shared" si="333"/>
        <v/>
      </c>
      <c r="N82" s="464"/>
      <c r="O82" s="465"/>
      <c r="P82" s="463"/>
      <c r="Q82" s="421" t="str">
        <f t="shared" si="334"/>
        <v/>
      </c>
      <c r="R82" s="464"/>
      <c r="S82" s="421" t="str">
        <f t="shared" si="335"/>
        <v/>
      </c>
      <c r="T82" s="464"/>
      <c r="U82" s="465"/>
      <c r="V82" s="463"/>
      <c r="W82" s="421" t="str">
        <f t="shared" si="336"/>
        <v/>
      </c>
      <c r="X82" s="466"/>
      <c r="Y82" s="421" t="str">
        <f t="shared" si="337"/>
        <v/>
      </c>
      <c r="Z82" s="464"/>
      <c r="AA82" s="467"/>
      <c r="AB82" s="444"/>
      <c r="AC82" s="421" t="str">
        <f t="shared" si="346"/>
        <v/>
      </c>
      <c r="AD82" s="445"/>
      <c r="AE82" s="421" t="str">
        <f t="shared" si="347"/>
        <v/>
      </c>
      <c r="AF82" s="445"/>
      <c r="AG82" s="447"/>
      <c r="AH82" s="452"/>
      <c r="AI82" s="421" t="str">
        <f t="shared" si="350"/>
        <v/>
      </c>
      <c r="AJ82" s="445"/>
      <c r="AK82" s="421" t="str">
        <f t="shared" si="351"/>
        <v/>
      </c>
      <c r="AL82" s="445"/>
      <c r="AM82" s="447"/>
      <c r="AN82" s="424">
        <v>1</v>
      </c>
      <c r="AO82" s="421">
        <f t="shared" si="352"/>
        <v>14</v>
      </c>
      <c r="AP82" s="424">
        <v>1</v>
      </c>
      <c r="AQ82" s="421">
        <f t="shared" si="353"/>
        <v>14</v>
      </c>
      <c r="AR82" s="424">
        <v>3</v>
      </c>
      <c r="AS82" s="428" t="s">
        <v>104</v>
      </c>
      <c r="AT82" s="452"/>
      <c r="AU82" s="421" t="str">
        <f t="shared" si="344"/>
        <v/>
      </c>
      <c r="AV82" s="445"/>
      <c r="AW82" s="421" t="str">
        <f t="shared" si="345"/>
        <v/>
      </c>
      <c r="AX82" s="445"/>
      <c r="AY82" s="453"/>
      <c r="AZ82" s="749"/>
      <c r="BA82" s="750"/>
      <c r="BB82" s="750"/>
      <c r="BC82" s="751"/>
      <c r="BD82" s="752"/>
      <c r="BE82" s="753"/>
      <c r="BF82" s="273" t="s">
        <v>222</v>
      </c>
      <c r="BG82" s="182" t="s">
        <v>343</v>
      </c>
    </row>
    <row r="83" spans="1:59" s="14" customFormat="1" ht="15.75" customHeight="1">
      <c r="A83" s="433" t="s">
        <v>279</v>
      </c>
      <c r="B83" s="458" t="s">
        <v>19</v>
      </c>
      <c r="C83" s="473" t="s">
        <v>95</v>
      </c>
      <c r="D83" s="463"/>
      <c r="E83" s="421" t="str">
        <f t="shared" si="330"/>
        <v/>
      </c>
      <c r="F83" s="464"/>
      <c r="G83" s="421" t="str">
        <f t="shared" si="331"/>
        <v/>
      </c>
      <c r="H83" s="464"/>
      <c r="I83" s="465"/>
      <c r="J83" s="463"/>
      <c r="K83" s="421" t="str">
        <f t="shared" si="332"/>
        <v/>
      </c>
      <c r="L83" s="466"/>
      <c r="M83" s="421" t="str">
        <f t="shared" si="333"/>
        <v/>
      </c>
      <c r="N83" s="464"/>
      <c r="O83" s="465"/>
      <c r="P83" s="463"/>
      <c r="Q83" s="421" t="str">
        <f t="shared" si="334"/>
        <v/>
      </c>
      <c r="R83" s="464"/>
      <c r="S83" s="421" t="str">
        <f t="shared" si="335"/>
        <v/>
      </c>
      <c r="T83" s="464"/>
      <c r="U83" s="465"/>
      <c r="V83" s="463"/>
      <c r="W83" s="421" t="str">
        <f t="shared" si="336"/>
        <v/>
      </c>
      <c r="X83" s="466"/>
      <c r="Y83" s="421" t="str">
        <f t="shared" si="337"/>
        <v/>
      </c>
      <c r="Z83" s="464"/>
      <c r="AA83" s="467"/>
      <c r="AB83" s="444"/>
      <c r="AC83" s="421" t="str">
        <f t="shared" si="346"/>
        <v/>
      </c>
      <c r="AD83" s="445"/>
      <c r="AE83" s="421" t="str">
        <f t="shared" si="347"/>
        <v/>
      </c>
      <c r="AF83" s="445"/>
      <c r="AG83" s="447"/>
      <c r="AH83" s="452"/>
      <c r="AI83" s="421" t="str">
        <f t="shared" si="350"/>
        <v/>
      </c>
      <c r="AJ83" s="445"/>
      <c r="AK83" s="421" t="str">
        <f t="shared" si="351"/>
        <v/>
      </c>
      <c r="AL83" s="445"/>
      <c r="AM83" s="447"/>
      <c r="AN83" s="424">
        <v>1</v>
      </c>
      <c r="AO83" s="421">
        <f t="shared" si="352"/>
        <v>14</v>
      </c>
      <c r="AP83" s="424">
        <v>1</v>
      </c>
      <c r="AQ83" s="421">
        <f t="shared" si="353"/>
        <v>14</v>
      </c>
      <c r="AR83" s="424">
        <v>3</v>
      </c>
      <c r="AS83" s="428" t="s">
        <v>104</v>
      </c>
      <c r="AT83" s="452"/>
      <c r="AU83" s="421" t="str">
        <f t="shared" si="344"/>
        <v/>
      </c>
      <c r="AV83" s="445"/>
      <c r="AW83" s="421" t="str">
        <f t="shared" si="345"/>
        <v/>
      </c>
      <c r="AX83" s="445"/>
      <c r="AY83" s="453"/>
      <c r="AZ83" s="749"/>
      <c r="BA83" s="750"/>
      <c r="BB83" s="750"/>
      <c r="BC83" s="751"/>
      <c r="BD83" s="752"/>
      <c r="BE83" s="753"/>
      <c r="BF83" s="273" t="s">
        <v>222</v>
      </c>
      <c r="BG83" s="182" t="s">
        <v>346</v>
      </c>
    </row>
    <row r="84" spans="1:59" s="14" customFormat="1" ht="15.75" customHeight="1">
      <c r="A84" s="433" t="s">
        <v>280</v>
      </c>
      <c r="B84" s="458" t="s">
        <v>19</v>
      </c>
      <c r="C84" s="473" t="s">
        <v>96</v>
      </c>
      <c r="D84" s="463"/>
      <c r="E84" s="421" t="str">
        <f t="shared" si="330"/>
        <v/>
      </c>
      <c r="F84" s="464"/>
      <c r="G84" s="421" t="str">
        <f t="shared" si="331"/>
        <v/>
      </c>
      <c r="H84" s="464"/>
      <c r="I84" s="465"/>
      <c r="J84" s="463"/>
      <c r="K84" s="421" t="str">
        <f t="shared" si="332"/>
        <v/>
      </c>
      <c r="L84" s="466"/>
      <c r="M84" s="421" t="str">
        <f t="shared" si="333"/>
        <v/>
      </c>
      <c r="N84" s="464"/>
      <c r="O84" s="465"/>
      <c r="P84" s="463"/>
      <c r="Q84" s="421" t="str">
        <f>IF(P84*15=0,"",P84*15)</f>
        <v/>
      </c>
      <c r="R84" s="464"/>
      <c r="S84" s="421" t="str">
        <f>IF(R84*15=0,"",R84*15)</f>
        <v/>
      </c>
      <c r="T84" s="464"/>
      <c r="U84" s="465"/>
      <c r="V84" s="463"/>
      <c r="W84" s="421" t="str">
        <f>IF(V84*15=0,"",V84*15)</f>
        <v/>
      </c>
      <c r="X84" s="466"/>
      <c r="Y84" s="421" t="str">
        <f>IF(X84*15=0,"",X84*15)</f>
        <v/>
      </c>
      <c r="Z84" s="464"/>
      <c r="AA84" s="467"/>
      <c r="AB84" s="444"/>
      <c r="AC84" s="421" t="str">
        <f t="shared" si="346"/>
        <v/>
      </c>
      <c r="AD84" s="445"/>
      <c r="AE84" s="421" t="str">
        <f t="shared" si="347"/>
        <v/>
      </c>
      <c r="AF84" s="445"/>
      <c r="AG84" s="447"/>
      <c r="AH84" s="452"/>
      <c r="AI84" s="421" t="str">
        <f t="shared" si="350"/>
        <v/>
      </c>
      <c r="AJ84" s="445"/>
      <c r="AK84" s="421" t="str">
        <f t="shared" si="351"/>
        <v/>
      </c>
      <c r="AL84" s="445"/>
      <c r="AM84" s="447"/>
      <c r="AN84" s="424">
        <v>1</v>
      </c>
      <c r="AO84" s="421">
        <f t="shared" si="352"/>
        <v>14</v>
      </c>
      <c r="AP84" s="424">
        <v>1</v>
      </c>
      <c r="AQ84" s="421">
        <f t="shared" si="353"/>
        <v>14</v>
      </c>
      <c r="AR84" s="424">
        <v>3</v>
      </c>
      <c r="AS84" s="428" t="s">
        <v>104</v>
      </c>
      <c r="AT84" s="452"/>
      <c r="AU84" s="421" t="str">
        <f>IF(AT84*15=0,"",AT84*15)</f>
        <v/>
      </c>
      <c r="AV84" s="445"/>
      <c r="AW84" s="421" t="str">
        <f>IF(AV84*15=0,"",AV84*15)</f>
        <v/>
      </c>
      <c r="AX84" s="445"/>
      <c r="AY84" s="453"/>
      <c r="AZ84" s="749"/>
      <c r="BA84" s="750"/>
      <c r="BB84" s="750"/>
      <c r="BC84" s="751"/>
      <c r="BD84" s="752"/>
      <c r="BE84" s="753"/>
      <c r="BF84" s="273" t="s">
        <v>288</v>
      </c>
      <c r="BG84" s="93" t="s">
        <v>289</v>
      </c>
    </row>
    <row r="85" spans="1:59" s="14" customFormat="1" ht="16.5">
      <c r="A85" s="433" t="s">
        <v>281</v>
      </c>
      <c r="B85" s="458" t="s">
        <v>19</v>
      </c>
      <c r="C85" s="473" t="s">
        <v>97</v>
      </c>
      <c r="D85" s="463"/>
      <c r="E85" s="421" t="str">
        <f t="shared" si="330"/>
        <v/>
      </c>
      <c r="F85" s="464"/>
      <c r="G85" s="421" t="str">
        <f t="shared" si="331"/>
        <v/>
      </c>
      <c r="H85" s="464"/>
      <c r="I85" s="465"/>
      <c r="J85" s="463"/>
      <c r="K85" s="421" t="str">
        <f t="shared" si="332"/>
        <v/>
      </c>
      <c r="L85" s="466"/>
      <c r="M85" s="421" t="str">
        <f t="shared" si="333"/>
        <v/>
      </c>
      <c r="N85" s="464"/>
      <c r="O85" s="465"/>
      <c r="P85" s="463"/>
      <c r="Q85" s="421" t="str">
        <f t="shared" si="334"/>
        <v/>
      </c>
      <c r="R85" s="464"/>
      <c r="S85" s="421" t="str">
        <f t="shared" si="335"/>
        <v/>
      </c>
      <c r="T85" s="464"/>
      <c r="U85" s="465"/>
      <c r="V85" s="463"/>
      <c r="W85" s="421" t="str">
        <f t="shared" si="336"/>
        <v/>
      </c>
      <c r="X85" s="466"/>
      <c r="Y85" s="421" t="str">
        <f t="shared" si="337"/>
        <v/>
      </c>
      <c r="Z85" s="464"/>
      <c r="AA85" s="467"/>
      <c r="AB85" s="444"/>
      <c r="AC85" s="421" t="str">
        <f t="shared" si="346"/>
        <v/>
      </c>
      <c r="AD85" s="445"/>
      <c r="AE85" s="421" t="str">
        <f t="shared" si="347"/>
        <v/>
      </c>
      <c r="AF85" s="445"/>
      <c r="AG85" s="447"/>
      <c r="AH85" s="452"/>
      <c r="AI85" s="421" t="str">
        <f t="shared" si="350"/>
        <v/>
      </c>
      <c r="AJ85" s="445"/>
      <c r="AK85" s="421" t="str">
        <f t="shared" si="351"/>
        <v/>
      </c>
      <c r="AL85" s="445"/>
      <c r="AM85" s="447"/>
      <c r="AN85" s="424">
        <v>1</v>
      </c>
      <c r="AO85" s="421">
        <f t="shared" si="352"/>
        <v>14</v>
      </c>
      <c r="AP85" s="424">
        <v>1</v>
      </c>
      <c r="AQ85" s="421">
        <f t="shared" si="353"/>
        <v>14</v>
      </c>
      <c r="AR85" s="424">
        <v>3</v>
      </c>
      <c r="AS85" s="428" t="s">
        <v>104</v>
      </c>
      <c r="AT85" s="452"/>
      <c r="AU85" s="421" t="str">
        <f>IF(AT85*15=0,"",AT85*15)</f>
        <v/>
      </c>
      <c r="AV85" s="445"/>
      <c r="AW85" s="421" t="str">
        <f>IF(AV85*15=0,"",AV85*15)</f>
        <v/>
      </c>
      <c r="AX85" s="445"/>
      <c r="AY85" s="453"/>
      <c r="AZ85" s="749"/>
      <c r="BA85" s="750"/>
      <c r="BB85" s="750"/>
      <c r="BC85" s="751"/>
      <c r="BD85" s="752"/>
      <c r="BE85" s="753"/>
      <c r="BF85" s="273" t="s">
        <v>288</v>
      </c>
      <c r="BG85" s="93" t="s">
        <v>342</v>
      </c>
    </row>
    <row r="86" spans="1:59" s="14" customFormat="1" ht="16.5">
      <c r="A86" s="433" t="s">
        <v>282</v>
      </c>
      <c r="B86" s="474" t="s">
        <v>19</v>
      </c>
      <c r="C86" s="473" t="s">
        <v>98</v>
      </c>
      <c r="D86" s="463"/>
      <c r="E86" s="421" t="str">
        <f t="shared" si="330"/>
        <v/>
      </c>
      <c r="F86" s="464"/>
      <c r="G86" s="421" t="str">
        <f t="shared" si="331"/>
        <v/>
      </c>
      <c r="H86" s="464"/>
      <c r="I86" s="465"/>
      <c r="J86" s="463"/>
      <c r="K86" s="421" t="str">
        <f t="shared" si="332"/>
        <v/>
      </c>
      <c r="L86" s="466"/>
      <c r="M86" s="421" t="str">
        <f t="shared" si="333"/>
        <v/>
      </c>
      <c r="N86" s="464"/>
      <c r="O86" s="465"/>
      <c r="P86" s="463"/>
      <c r="Q86" s="421" t="str">
        <f>IF(P86*15=0,"",P86*15)</f>
        <v/>
      </c>
      <c r="R86" s="464"/>
      <c r="S86" s="421" t="str">
        <f>IF(R86*15=0,"",R86*15)</f>
        <v/>
      </c>
      <c r="T86" s="464"/>
      <c r="U86" s="465"/>
      <c r="V86" s="463"/>
      <c r="W86" s="421" t="str">
        <f>IF(V86*15=0,"",V86*15)</f>
        <v/>
      </c>
      <c r="X86" s="466"/>
      <c r="Y86" s="421" t="str">
        <f>IF(X86*15=0,"",X86*15)</f>
        <v/>
      </c>
      <c r="Z86" s="464"/>
      <c r="AA86" s="467"/>
      <c r="AB86" s="468"/>
      <c r="AC86" s="469" t="str">
        <f t="shared" si="346"/>
        <v/>
      </c>
      <c r="AD86" s="470"/>
      <c r="AE86" s="469" t="str">
        <f t="shared" si="347"/>
        <v/>
      </c>
      <c r="AF86" s="470"/>
      <c r="AG86" s="471"/>
      <c r="AH86" s="472"/>
      <c r="AI86" s="469" t="str">
        <f t="shared" si="350"/>
        <v/>
      </c>
      <c r="AJ86" s="470"/>
      <c r="AK86" s="469" t="str">
        <f t="shared" si="351"/>
        <v/>
      </c>
      <c r="AL86" s="470"/>
      <c r="AM86" s="471"/>
      <c r="AN86" s="472"/>
      <c r="AO86" s="469" t="str">
        <f t="shared" ref="AO86:AO90" si="354">IF(AN86*15=0,"",AN86*15)</f>
        <v/>
      </c>
      <c r="AP86" s="470"/>
      <c r="AQ86" s="469" t="str">
        <f t="shared" ref="AQ86:AQ90" si="355">IF(AP86*15=0,"",AP86*15)</f>
        <v/>
      </c>
      <c r="AR86" s="470"/>
      <c r="AS86" s="471"/>
      <c r="AT86" s="424">
        <v>1</v>
      </c>
      <c r="AU86" s="421">
        <f t="shared" ref="AU86:AU90" si="356">IF(AT86*14=0,"",AT86*14)</f>
        <v>14</v>
      </c>
      <c r="AV86" s="424">
        <v>1</v>
      </c>
      <c r="AW86" s="421">
        <f t="shared" ref="AW86:AW90" si="357">IF(AV86*14=0,"",AV86*14)</f>
        <v>14</v>
      </c>
      <c r="AX86" s="424">
        <v>3</v>
      </c>
      <c r="AY86" s="428" t="s">
        <v>104</v>
      </c>
      <c r="AZ86" s="749"/>
      <c r="BA86" s="750"/>
      <c r="BB86" s="750"/>
      <c r="BC86" s="751"/>
      <c r="BD86" s="752"/>
      <c r="BE86" s="753"/>
      <c r="BF86" s="273" t="s">
        <v>222</v>
      </c>
      <c r="BG86" s="93" t="s">
        <v>348</v>
      </c>
    </row>
    <row r="87" spans="1:59" s="14" customFormat="1" ht="15.75" customHeight="1">
      <c r="A87" s="433" t="s">
        <v>283</v>
      </c>
      <c r="B87" s="458" t="s">
        <v>19</v>
      </c>
      <c r="C87" s="473" t="s">
        <v>99</v>
      </c>
      <c r="D87" s="463"/>
      <c r="E87" s="421" t="str">
        <f t="shared" si="330"/>
        <v/>
      </c>
      <c r="F87" s="464"/>
      <c r="G87" s="421" t="str">
        <f t="shared" si="331"/>
        <v/>
      </c>
      <c r="H87" s="464"/>
      <c r="I87" s="465"/>
      <c r="J87" s="463"/>
      <c r="K87" s="421" t="str">
        <f t="shared" si="332"/>
        <v/>
      </c>
      <c r="L87" s="466"/>
      <c r="M87" s="421" t="str">
        <f t="shared" si="333"/>
        <v/>
      </c>
      <c r="N87" s="464"/>
      <c r="O87" s="465"/>
      <c r="P87" s="463"/>
      <c r="Q87" s="421" t="str">
        <f t="shared" si="334"/>
        <v/>
      </c>
      <c r="R87" s="464"/>
      <c r="S87" s="421" t="str">
        <f t="shared" si="335"/>
        <v/>
      </c>
      <c r="T87" s="464"/>
      <c r="U87" s="465"/>
      <c r="V87" s="463"/>
      <c r="W87" s="421" t="str">
        <f t="shared" si="336"/>
        <v/>
      </c>
      <c r="X87" s="466"/>
      <c r="Y87" s="421" t="str">
        <f t="shared" si="337"/>
        <v/>
      </c>
      <c r="Z87" s="464"/>
      <c r="AA87" s="467"/>
      <c r="AB87" s="468"/>
      <c r="AC87" s="469" t="str">
        <f t="shared" si="346"/>
        <v/>
      </c>
      <c r="AD87" s="470"/>
      <c r="AE87" s="469" t="str">
        <f t="shared" si="347"/>
        <v/>
      </c>
      <c r="AF87" s="470"/>
      <c r="AG87" s="471"/>
      <c r="AH87" s="472"/>
      <c r="AI87" s="469" t="str">
        <f t="shared" si="350"/>
        <v/>
      </c>
      <c r="AJ87" s="470"/>
      <c r="AK87" s="469" t="str">
        <f t="shared" si="351"/>
        <v/>
      </c>
      <c r="AL87" s="470"/>
      <c r="AM87" s="471"/>
      <c r="AN87" s="472"/>
      <c r="AO87" s="469" t="str">
        <f t="shared" si="354"/>
        <v/>
      </c>
      <c r="AP87" s="470"/>
      <c r="AQ87" s="469" t="str">
        <f t="shared" si="355"/>
        <v/>
      </c>
      <c r="AR87" s="470"/>
      <c r="AS87" s="471"/>
      <c r="AT87" s="424">
        <v>1</v>
      </c>
      <c r="AU87" s="421">
        <f t="shared" si="356"/>
        <v>14</v>
      </c>
      <c r="AV87" s="424">
        <v>1</v>
      </c>
      <c r="AW87" s="421">
        <f t="shared" si="357"/>
        <v>14</v>
      </c>
      <c r="AX87" s="424">
        <v>3</v>
      </c>
      <c r="AY87" s="428" t="s">
        <v>104</v>
      </c>
      <c r="AZ87" s="749"/>
      <c r="BA87" s="750"/>
      <c r="BB87" s="750"/>
      <c r="BC87" s="751"/>
      <c r="BD87" s="752"/>
      <c r="BE87" s="753"/>
      <c r="BF87" s="273" t="s">
        <v>262</v>
      </c>
      <c r="BG87" s="93" t="s">
        <v>295</v>
      </c>
    </row>
    <row r="88" spans="1:59" s="14" customFormat="1" ht="15.75" customHeight="1">
      <c r="A88" s="433" t="s">
        <v>284</v>
      </c>
      <c r="B88" s="461" t="s">
        <v>19</v>
      </c>
      <c r="C88" s="473" t="s">
        <v>100</v>
      </c>
      <c r="D88" s="463"/>
      <c r="E88" s="421" t="str">
        <f t="shared" si="330"/>
        <v/>
      </c>
      <c r="F88" s="464"/>
      <c r="G88" s="421" t="str">
        <f t="shared" si="331"/>
        <v/>
      </c>
      <c r="H88" s="464"/>
      <c r="I88" s="465"/>
      <c r="J88" s="463"/>
      <c r="K88" s="421" t="str">
        <f t="shared" si="332"/>
        <v/>
      </c>
      <c r="L88" s="466"/>
      <c r="M88" s="421" t="str">
        <f t="shared" si="333"/>
        <v/>
      </c>
      <c r="N88" s="464"/>
      <c r="O88" s="465"/>
      <c r="P88" s="463"/>
      <c r="Q88" s="421" t="str">
        <f>IF(P88*15=0,"",P88*15)</f>
        <v/>
      </c>
      <c r="R88" s="464"/>
      <c r="S88" s="421" t="str">
        <f>IF(R88*15=0,"",R88*15)</f>
        <v/>
      </c>
      <c r="T88" s="464"/>
      <c r="U88" s="465"/>
      <c r="V88" s="463"/>
      <c r="W88" s="421" t="str">
        <f>IF(V88*15=0,"",V88*15)</f>
        <v/>
      </c>
      <c r="X88" s="466"/>
      <c r="Y88" s="421" t="str">
        <f>IF(X88*15=0,"",X88*15)</f>
        <v/>
      </c>
      <c r="Z88" s="464"/>
      <c r="AA88" s="467"/>
      <c r="AB88" s="468"/>
      <c r="AC88" s="469" t="str">
        <f t="shared" si="346"/>
        <v/>
      </c>
      <c r="AD88" s="470"/>
      <c r="AE88" s="469" t="str">
        <f t="shared" si="347"/>
        <v/>
      </c>
      <c r="AF88" s="470"/>
      <c r="AG88" s="471"/>
      <c r="AH88" s="472"/>
      <c r="AI88" s="469" t="str">
        <f t="shared" si="350"/>
        <v/>
      </c>
      <c r="AJ88" s="470"/>
      <c r="AK88" s="469" t="str">
        <f t="shared" si="351"/>
        <v/>
      </c>
      <c r="AL88" s="470"/>
      <c r="AM88" s="471"/>
      <c r="AN88" s="472"/>
      <c r="AO88" s="469" t="str">
        <f t="shared" si="354"/>
        <v/>
      </c>
      <c r="AP88" s="470"/>
      <c r="AQ88" s="469" t="str">
        <f t="shared" si="355"/>
        <v/>
      </c>
      <c r="AR88" s="470"/>
      <c r="AS88" s="471"/>
      <c r="AT88" s="424">
        <v>1</v>
      </c>
      <c r="AU88" s="421">
        <f t="shared" si="356"/>
        <v>14</v>
      </c>
      <c r="AV88" s="424">
        <v>1</v>
      </c>
      <c r="AW88" s="421">
        <f t="shared" si="357"/>
        <v>14</v>
      </c>
      <c r="AX88" s="424">
        <v>3</v>
      </c>
      <c r="AY88" s="428" t="s">
        <v>104</v>
      </c>
      <c r="AZ88" s="749"/>
      <c r="BA88" s="750"/>
      <c r="BB88" s="750"/>
      <c r="BC88" s="751"/>
      <c r="BD88" s="752"/>
      <c r="BE88" s="753"/>
      <c r="BF88" s="273" t="s">
        <v>222</v>
      </c>
      <c r="BG88" s="93" t="s">
        <v>343</v>
      </c>
    </row>
    <row r="89" spans="1:59" s="14" customFormat="1" ht="15.75" customHeight="1">
      <c r="A89" s="433" t="s">
        <v>285</v>
      </c>
      <c r="B89" s="458" t="s">
        <v>19</v>
      </c>
      <c r="C89" s="473" t="s">
        <v>101</v>
      </c>
      <c r="D89" s="463"/>
      <c r="E89" s="421" t="str">
        <f t="shared" si="330"/>
        <v/>
      </c>
      <c r="F89" s="464"/>
      <c r="G89" s="421" t="str">
        <f t="shared" si="331"/>
        <v/>
      </c>
      <c r="H89" s="464"/>
      <c r="I89" s="465"/>
      <c r="J89" s="463"/>
      <c r="K89" s="421" t="str">
        <f t="shared" si="332"/>
        <v/>
      </c>
      <c r="L89" s="466"/>
      <c r="M89" s="421" t="str">
        <f t="shared" si="333"/>
        <v/>
      </c>
      <c r="N89" s="464"/>
      <c r="O89" s="465"/>
      <c r="P89" s="463"/>
      <c r="Q89" s="421" t="str">
        <f t="shared" si="334"/>
        <v/>
      </c>
      <c r="R89" s="464"/>
      <c r="S89" s="421" t="str">
        <f t="shared" si="335"/>
        <v/>
      </c>
      <c r="T89" s="464"/>
      <c r="U89" s="465"/>
      <c r="V89" s="463"/>
      <c r="W89" s="421" t="str">
        <f t="shared" si="336"/>
        <v/>
      </c>
      <c r="X89" s="466"/>
      <c r="Y89" s="421" t="str">
        <f t="shared" si="337"/>
        <v/>
      </c>
      <c r="Z89" s="464"/>
      <c r="AA89" s="467"/>
      <c r="AB89" s="444"/>
      <c r="AC89" s="421" t="str">
        <f t="shared" si="346"/>
        <v/>
      </c>
      <c r="AD89" s="445"/>
      <c r="AE89" s="421" t="str">
        <f t="shared" si="347"/>
        <v/>
      </c>
      <c r="AF89" s="445"/>
      <c r="AG89" s="447"/>
      <c r="AH89" s="452"/>
      <c r="AI89" s="421" t="str">
        <f t="shared" si="350"/>
        <v/>
      </c>
      <c r="AJ89" s="445"/>
      <c r="AK89" s="421" t="str">
        <f t="shared" si="351"/>
        <v/>
      </c>
      <c r="AL89" s="445"/>
      <c r="AM89" s="447"/>
      <c r="AN89" s="452"/>
      <c r="AO89" s="421" t="str">
        <f t="shared" si="354"/>
        <v/>
      </c>
      <c r="AP89" s="445"/>
      <c r="AQ89" s="421" t="str">
        <f t="shared" si="355"/>
        <v/>
      </c>
      <c r="AR89" s="445"/>
      <c r="AS89" s="447"/>
      <c r="AT89" s="424">
        <v>1</v>
      </c>
      <c r="AU89" s="421">
        <f t="shared" si="356"/>
        <v>14</v>
      </c>
      <c r="AV89" s="424">
        <v>1</v>
      </c>
      <c r="AW89" s="421">
        <f t="shared" si="357"/>
        <v>14</v>
      </c>
      <c r="AX89" s="424">
        <v>3</v>
      </c>
      <c r="AY89" s="428" t="s">
        <v>104</v>
      </c>
      <c r="AZ89" s="749"/>
      <c r="BA89" s="750"/>
      <c r="BB89" s="750"/>
      <c r="BC89" s="751"/>
      <c r="BD89" s="752"/>
      <c r="BE89" s="753"/>
      <c r="BF89" s="273" t="s">
        <v>222</v>
      </c>
      <c r="BG89" s="93" t="s">
        <v>347</v>
      </c>
    </row>
    <row r="90" spans="1:59" s="14" customFormat="1" ht="15.75" customHeight="1">
      <c r="A90" s="433" t="s">
        <v>286</v>
      </c>
      <c r="B90" s="475" t="s">
        <v>19</v>
      </c>
      <c r="C90" s="473" t="s">
        <v>102</v>
      </c>
      <c r="D90" s="463"/>
      <c r="E90" s="421" t="str">
        <f t="shared" si="330"/>
        <v/>
      </c>
      <c r="F90" s="464"/>
      <c r="G90" s="421" t="str">
        <f t="shared" si="331"/>
        <v/>
      </c>
      <c r="H90" s="464"/>
      <c r="I90" s="465"/>
      <c r="J90" s="463"/>
      <c r="K90" s="421" t="str">
        <f t="shared" si="332"/>
        <v/>
      </c>
      <c r="L90" s="466"/>
      <c r="M90" s="421" t="str">
        <f t="shared" si="333"/>
        <v/>
      </c>
      <c r="N90" s="464"/>
      <c r="O90" s="465"/>
      <c r="P90" s="463"/>
      <c r="Q90" s="421" t="str">
        <f>IF(P90*15=0,"",P90*15)</f>
        <v/>
      </c>
      <c r="R90" s="464"/>
      <c r="S90" s="421" t="str">
        <f>IF(R90*15=0,"",R90*15)</f>
        <v/>
      </c>
      <c r="T90" s="464"/>
      <c r="U90" s="465"/>
      <c r="V90" s="463"/>
      <c r="W90" s="421" t="str">
        <f>IF(V90*15=0,"",V90*15)</f>
        <v/>
      </c>
      <c r="X90" s="466"/>
      <c r="Y90" s="421" t="str">
        <f>IF(X90*15=0,"",X90*15)</f>
        <v/>
      </c>
      <c r="Z90" s="464"/>
      <c r="AA90" s="467"/>
      <c r="AB90" s="468"/>
      <c r="AC90" s="469" t="str">
        <f t="shared" si="346"/>
        <v/>
      </c>
      <c r="AD90" s="470"/>
      <c r="AE90" s="469" t="str">
        <f t="shared" si="347"/>
        <v/>
      </c>
      <c r="AF90" s="470"/>
      <c r="AG90" s="471"/>
      <c r="AH90" s="472"/>
      <c r="AI90" s="469" t="str">
        <f t="shared" si="350"/>
        <v/>
      </c>
      <c r="AJ90" s="470"/>
      <c r="AK90" s="469" t="str">
        <f t="shared" si="351"/>
        <v/>
      </c>
      <c r="AL90" s="470"/>
      <c r="AM90" s="471"/>
      <c r="AN90" s="472"/>
      <c r="AO90" s="469" t="str">
        <f t="shared" si="354"/>
        <v/>
      </c>
      <c r="AP90" s="470"/>
      <c r="AQ90" s="469" t="str">
        <f t="shared" si="355"/>
        <v/>
      </c>
      <c r="AR90" s="470"/>
      <c r="AS90" s="471"/>
      <c r="AT90" s="424">
        <v>1</v>
      </c>
      <c r="AU90" s="421">
        <f t="shared" si="356"/>
        <v>14</v>
      </c>
      <c r="AV90" s="424">
        <v>1</v>
      </c>
      <c r="AW90" s="421">
        <f t="shared" si="357"/>
        <v>14</v>
      </c>
      <c r="AX90" s="424">
        <v>3</v>
      </c>
      <c r="AY90" s="428" t="s">
        <v>104</v>
      </c>
      <c r="AZ90" s="749"/>
      <c r="BA90" s="750"/>
      <c r="BB90" s="750"/>
      <c r="BC90" s="751"/>
      <c r="BD90" s="752"/>
      <c r="BE90" s="753"/>
      <c r="BF90" s="273" t="s">
        <v>262</v>
      </c>
      <c r="BG90" s="93" t="s">
        <v>341</v>
      </c>
    </row>
    <row r="91" spans="1:59" s="14" customFormat="1" ht="15.75" customHeight="1">
      <c r="A91" s="433" t="s">
        <v>287</v>
      </c>
      <c r="B91" s="458" t="s">
        <v>19</v>
      </c>
      <c r="C91" s="473" t="s">
        <v>103</v>
      </c>
      <c r="D91" s="463"/>
      <c r="E91" s="421" t="str">
        <f t="shared" ref="E91" si="358">IF(D91*15=0,"",D91*15)</f>
        <v/>
      </c>
      <c r="F91" s="464"/>
      <c r="G91" s="421" t="str">
        <f t="shared" ref="G91" si="359">IF(F91*15=0,"",F91*15)</f>
        <v/>
      </c>
      <c r="H91" s="464"/>
      <c r="I91" s="465"/>
      <c r="J91" s="463"/>
      <c r="K91" s="421" t="str">
        <f t="shared" ref="K91" si="360">IF(J91*15=0,"",J91*15)</f>
        <v/>
      </c>
      <c r="L91" s="466"/>
      <c r="M91" s="421" t="str">
        <f t="shared" ref="M91" si="361">IF(L91*15=0,"",L91*15)</f>
        <v/>
      </c>
      <c r="N91" s="464"/>
      <c r="O91" s="465"/>
      <c r="P91" s="463"/>
      <c r="Q91" s="421" t="str">
        <f t="shared" ref="Q91" si="362">IF(P91*15=0,"",P91*15)</f>
        <v/>
      </c>
      <c r="R91" s="464"/>
      <c r="S91" s="421" t="str">
        <f t="shared" ref="S91" si="363">IF(R91*15=0,"",R91*15)</f>
        <v/>
      </c>
      <c r="T91" s="464"/>
      <c r="U91" s="465"/>
      <c r="V91" s="463"/>
      <c r="W91" s="421" t="str">
        <f t="shared" ref="W91" si="364">IF(V91*15=0,"",V91*15)</f>
        <v/>
      </c>
      <c r="X91" s="466"/>
      <c r="Y91" s="421" t="str">
        <f t="shared" ref="Y91" si="365">IF(X91*15=0,"",X91*15)</f>
        <v/>
      </c>
      <c r="Z91" s="464"/>
      <c r="AA91" s="467"/>
      <c r="AB91" s="468"/>
      <c r="AC91" s="469" t="str">
        <f t="shared" ref="AC91" si="366">IF(AB91*15=0,"",AB91*15)</f>
        <v/>
      </c>
      <c r="AD91" s="470"/>
      <c r="AE91" s="469" t="str">
        <f t="shared" ref="AE91" si="367">IF(AD91*15=0,"",AD91*15)</f>
        <v/>
      </c>
      <c r="AF91" s="470"/>
      <c r="AG91" s="471"/>
      <c r="AH91" s="472"/>
      <c r="AI91" s="469" t="str">
        <f t="shared" ref="AI91" si="368">IF(AH91*15=0,"",AH91*15)</f>
        <v/>
      </c>
      <c r="AJ91" s="470"/>
      <c r="AK91" s="469" t="str">
        <f t="shared" ref="AK91" si="369">IF(AJ91*15=0,"",AJ91*15)</f>
        <v/>
      </c>
      <c r="AL91" s="470"/>
      <c r="AM91" s="471"/>
      <c r="AN91" s="472"/>
      <c r="AO91" s="469" t="str">
        <f t="shared" ref="AO91" si="370">IF(AN91*15=0,"",AN91*15)</f>
        <v/>
      </c>
      <c r="AP91" s="470"/>
      <c r="AQ91" s="469" t="str">
        <f t="shared" ref="AQ91" si="371">IF(AP91*15=0,"",AP91*15)</f>
        <v/>
      </c>
      <c r="AR91" s="470"/>
      <c r="AS91" s="471"/>
      <c r="AT91" s="424">
        <v>1</v>
      </c>
      <c r="AU91" s="421">
        <f t="shared" ref="AU91:AU96" si="372">IF(AT91*14=0,"",AT91*14)</f>
        <v>14</v>
      </c>
      <c r="AV91" s="424">
        <v>1</v>
      </c>
      <c r="AW91" s="421">
        <f t="shared" ref="AW91:AW96" si="373">IF(AV91*14=0,"",AV91*14)</f>
        <v>14</v>
      </c>
      <c r="AX91" s="424">
        <v>3</v>
      </c>
      <c r="AY91" s="428" t="s">
        <v>104</v>
      </c>
      <c r="AZ91" s="749"/>
      <c r="BA91" s="750"/>
      <c r="BB91" s="750"/>
      <c r="BC91" s="751"/>
      <c r="BD91" s="752"/>
      <c r="BE91" s="753"/>
      <c r="BF91" s="273" t="s">
        <v>288</v>
      </c>
      <c r="BG91" s="93" t="s">
        <v>289</v>
      </c>
    </row>
    <row r="92" spans="1:59" s="588" customFormat="1" ht="15.75" customHeight="1">
      <c r="A92" s="476" t="s">
        <v>514</v>
      </c>
      <c r="B92" s="458" t="s">
        <v>19</v>
      </c>
      <c r="C92" s="481" t="s">
        <v>519</v>
      </c>
      <c r="D92" s="574"/>
      <c r="E92" s="575" t="str">
        <f t="shared" ref="E92:E96" si="374">IF(D92*14=0,"",D92*14)</f>
        <v/>
      </c>
      <c r="F92" s="576"/>
      <c r="G92" s="575" t="str">
        <f t="shared" ref="G92:G96" si="375">IF(F92*14=0,"",F92*14)</f>
        <v/>
      </c>
      <c r="H92" s="576"/>
      <c r="I92" s="577"/>
      <c r="J92" s="574"/>
      <c r="K92" s="575" t="str">
        <f t="shared" ref="K92:K96" si="376">IF(J92*14=0,"",J92*14)</f>
        <v/>
      </c>
      <c r="L92" s="576"/>
      <c r="M92" s="575" t="str">
        <f t="shared" ref="M92:M96" si="377">IF(L92*14=0,"",L92*14)</f>
        <v/>
      </c>
      <c r="N92" s="576"/>
      <c r="O92" s="577"/>
      <c r="P92" s="574"/>
      <c r="Q92" s="575" t="str">
        <f t="shared" ref="Q92:Q96" si="378">IF(P92*14=0,"",P92*14)</f>
        <v/>
      </c>
      <c r="R92" s="576"/>
      <c r="S92" s="575" t="str">
        <f t="shared" ref="S92:S96" si="379">IF(R92*14=0,"",R92*14)</f>
        <v/>
      </c>
      <c r="T92" s="576"/>
      <c r="U92" s="577"/>
      <c r="V92" s="574"/>
      <c r="W92" s="575" t="str">
        <f t="shared" ref="W92:W96" si="380">IF(V92*14=0,"",V92*14)</f>
        <v/>
      </c>
      <c r="X92" s="576"/>
      <c r="Y92" s="575" t="str">
        <f t="shared" ref="Y92:Y96" si="381">IF(X92*14=0,"",X92*14)</f>
        <v/>
      </c>
      <c r="Z92" s="576"/>
      <c r="AA92" s="577"/>
      <c r="AB92" s="574"/>
      <c r="AC92" s="575" t="str">
        <f t="shared" ref="AC92:AC96" si="382">IF(AB92*14=0,"",AB92*14)</f>
        <v/>
      </c>
      <c r="AD92" s="576"/>
      <c r="AE92" s="575" t="str">
        <f t="shared" ref="AE92:AE96" si="383">IF(AD92*14=0,"",AD92*14)</f>
        <v/>
      </c>
      <c r="AF92" s="576"/>
      <c r="AG92" s="577"/>
      <c r="AH92" s="574"/>
      <c r="AI92" s="575" t="str">
        <f t="shared" ref="AI92:AI96" si="384">IF(AH92*14=0,"",AH92*14)</f>
        <v/>
      </c>
      <c r="AJ92" s="576"/>
      <c r="AK92" s="575" t="str">
        <f t="shared" ref="AK92:AK96" si="385">IF(AJ92*14=0,"",AJ92*14)</f>
        <v/>
      </c>
      <c r="AL92" s="576"/>
      <c r="AM92" s="577"/>
      <c r="AN92" s="574"/>
      <c r="AO92" s="575" t="str">
        <f t="shared" ref="AO92:AO96" si="386">IF(AN92*14=0,"",AN92*14)</f>
        <v/>
      </c>
      <c r="AP92" s="576"/>
      <c r="AQ92" s="575" t="str">
        <f t="shared" ref="AQ92:AQ96" si="387">IF(AP92*14=0,"",AP92*14)</f>
        <v/>
      </c>
      <c r="AR92" s="576"/>
      <c r="AS92" s="577"/>
      <c r="AT92" s="578">
        <v>1</v>
      </c>
      <c r="AU92" s="579">
        <f t="shared" ref="AU92" si="388">IF(AT92*14=0,"",AT92*14)</f>
        <v>14</v>
      </c>
      <c r="AV92" s="578">
        <v>1</v>
      </c>
      <c r="AW92" s="579">
        <f t="shared" ref="AW92" si="389">IF(AV92*14=0,"",AV92*14)</f>
        <v>14</v>
      </c>
      <c r="AX92" s="578">
        <v>3</v>
      </c>
      <c r="AY92" s="580" t="s">
        <v>104</v>
      </c>
      <c r="AZ92" s="581"/>
      <c r="BA92" s="582"/>
      <c r="BB92" s="582"/>
      <c r="BC92" s="583"/>
      <c r="BD92" s="584"/>
      <c r="BE92" s="585"/>
      <c r="BF92" s="586" t="s">
        <v>222</v>
      </c>
      <c r="BG92" s="587" t="s">
        <v>343</v>
      </c>
    </row>
    <row r="93" spans="1:59" s="588" customFormat="1" ht="15.75" customHeight="1">
      <c r="A93" s="476" t="s">
        <v>515</v>
      </c>
      <c r="B93" s="458" t="s">
        <v>19</v>
      </c>
      <c r="C93" s="481" t="s">
        <v>520</v>
      </c>
      <c r="D93" s="574"/>
      <c r="E93" s="575" t="str">
        <f t="shared" si="374"/>
        <v/>
      </c>
      <c r="F93" s="576"/>
      <c r="G93" s="575" t="str">
        <f t="shared" si="375"/>
        <v/>
      </c>
      <c r="H93" s="576"/>
      <c r="I93" s="577"/>
      <c r="J93" s="574"/>
      <c r="K93" s="575" t="str">
        <f t="shared" si="376"/>
        <v/>
      </c>
      <c r="L93" s="576"/>
      <c r="M93" s="575" t="str">
        <f t="shared" si="377"/>
        <v/>
      </c>
      <c r="N93" s="576"/>
      <c r="O93" s="577"/>
      <c r="P93" s="574"/>
      <c r="Q93" s="575" t="str">
        <f t="shared" si="378"/>
        <v/>
      </c>
      <c r="R93" s="576"/>
      <c r="S93" s="575" t="str">
        <f t="shared" si="379"/>
        <v/>
      </c>
      <c r="T93" s="576"/>
      <c r="U93" s="577"/>
      <c r="V93" s="574"/>
      <c r="W93" s="575" t="str">
        <f t="shared" si="380"/>
        <v/>
      </c>
      <c r="X93" s="576"/>
      <c r="Y93" s="575" t="str">
        <f t="shared" si="381"/>
        <v/>
      </c>
      <c r="Z93" s="576"/>
      <c r="AA93" s="577"/>
      <c r="AB93" s="574"/>
      <c r="AC93" s="575" t="str">
        <f t="shared" si="382"/>
        <v/>
      </c>
      <c r="AD93" s="576"/>
      <c r="AE93" s="575" t="str">
        <f t="shared" si="383"/>
        <v/>
      </c>
      <c r="AF93" s="576"/>
      <c r="AG93" s="577"/>
      <c r="AH93" s="574"/>
      <c r="AI93" s="575" t="str">
        <f t="shared" si="384"/>
        <v/>
      </c>
      <c r="AJ93" s="576"/>
      <c r="AK93" s="575" t="str">
        <f t="shared" si="385"/>
        <v/>
      </c>
      <c r="AL93" s="576"/>
      <c r="AM93" s="577"/>
      <c r="AN93" s="574"/>
      <c r="AO93" s="575" t="str">
        <f t="shared" si="386"/>
        <v/>
      </c>
      <c r="AP93" s="576"/>
      <c r="AQ93" s="575" t="str">
        <f t="shared" si="387"/>
        <v/>
      </c>
      <c r="AR93" s="576"/>
      <c r="AS93" s="577"/>
      <c r="AT93" s="578">
        <v>1</v>
      </c>
      <c r="AU93" s="579">
        <f t="shared" ref="AU93" si="390">IF(AT93*14=0,"",AT93*14)</f>
        <v>14</v>
      </c>
      <c r="AV93" s="578">
        <v>1</v>
      </c>
      <c r="AW93" s="579">
        <f t="shared" ref="AW93" si="391">IF(AV93*14=0,"",AV93*14)</f>
        <v>14</v>
      </c>
      <c r="AX93" s="578">
        <v>3</v>
      </c>
      <c r="AY93" s="580" t="s">
        <v>104</v>
      </c>
      <c r="AZ93" s="581"/>
      <c r="BA93" s="582"/>
      <c r="BB93" s="582"/>
      <c r="BC93" s="583"/>
      <c r="BD93" s="584"/>
      <c r="BE93" s="585"/>
      <c r="BF93" s="586" t="s">
        <v>222</v>
      </c>
      <c r="BG93" s="587" t="s">
        <v>343</v>
      </c>
    </row>
    <row r="94" spans="1:59" s="588" customFormat="1" ht="15.75" customHeight="1">
      <c r="A94" s="476" t="s">
        <v>516</v>
      </c>
      <c r="B94" s="458" t="s">
        <v>19</v>
      </c>
      <c r="C94" s="481" t="s">
        <v>521</v>
      </c>
      <c r="D94" s="574"/>
      <c r="E94" s="575" t="str">
        <f t="shared" si="374"/>
        <v/>
      </c>
      <c r="F94" s="576"/>
      <c r="G94" s="575" t="str">
        <f t="shared" si="375"/>
        <v/>
      </c>
      <c r="H94" s="576"/>
      <c r="I94" s="577"/>
      <c r="J94" s="574"/>
      <c r="K94" s="575" t="str">
        <f t="shared" si="376"/>
        <v/>
      </c>
      <c r="L94" s="576"/>
      <c r="M94" s="575" t="str">
        <f t="shared" si="377"/>
        <v/>
      </c>
      <c r="N94" s="576"/>
      <c r="O94" s="577"/>
      <c r="P94" s="574"/>
      <c r="Q94" s="575" t="str">
        <f t="shared" si="378"/>
        <v/>
      </c>
      <c r="R94" s="576"/>
      <c r="S94" s="575" t="str">
        <f t="shared" si="379"/>
        <v/>
      </c>
      <c r="T94" s="576"/>
      <c r="U94" s="577"/>
      <c r="V94" s="574"/>
      <c r="W94" s="575" t="str">
        <f t="shared" si="380"/>
        <v/>
      </c>
      <c r="X94" s="576"/>
      <c r="Y94" s="575" t="str">
        <f t="shared" si="381"/>
        <v/>
      </c>
      <c r="Z94" s="576"/>
      <c r="AA94" s="577"/>
      <c r="AB94" s="574"/>
      <c r="AC94" s="575" t="str">
        <f t="shared" si="382"/>
        <v/>
      </c>
      <c r="AD94" s="576"/>
      <c r="AE94" s="575" t="str">
        <f t="shared" si="383"/>
        <v/>
      </c>
      <c r="AF94" s="576"/>
      <c r="AG94" s="577"/>
      <c r="AH94" s="574"/>
      <c r="AI94" s="575" t="str">
        <f t="shared" si="384"/>
        <v/>
      </c>
      <c r="AJ94" s="576"/>
      <c r="AK94" s="575" t="str">
        <f t="shared" si="385"/>
        <v/>
      </c>
      <c r="AL94" s="576"/>
      <c r="AM94" s="577"/>
      <c r="AN94" s="574">
        <v>1</v>
      </c>
      <c r="AO94" s="575">
        <f t="shared" si="386"/>
        <v>14</v>
      </c>
      <c r="AP94" s="576">
        <v>1</v>
      </c>
      <c r="AQ94" s="575">
        <f t="shared" si="387"/>
        <v>14</v>
      </c>
      <c r="AR94" s="576">
        <v>3</v>
      </c>
      <c r="AS94" s="577" t="s">
        <v>104</v>
      </c>
      <c r="AT94" s="574"/>
      <c r="AU94" s="575" t="str">
        <f t="shared" si="372"/>
        <v/>
      </c>
      <c r="AV94" s="576"/>
      <c r="AW94" s="575" t="str">
        <f t="shared" si="373"/>
        <v/>
      </c>
      <c r="AX94" s="576"/>
      <c r="AY94" s="577"/>
      <c r="AZ94" s="581"/>
      <c r="BA94" s="582"/>
      <c r="BB94" s="582"/>
      <c r="BC94" s="583"/>
      <c r="BD94" s="584"/>
      <c r="BE94" s="585"/>
      <c r="BF94" s="586" t="s">
        <v>222</v>
      </c>
      <c r="BG94" s="587" t="s">
        <v>263</v>
      </c>
    </row>
    <row r="95" spans="1:59" s="588" customFormat="1" ht="15.75" customHeight="1">
      <c r="A95" s="476" t="s">
        <v>517</v>
      </c>
      <c r="B95" s="458" t="s">
        <v>19</v>
      </c>
      <c r="C95" s="481" t="s">
        <v>522</v>
      </c>
      <c r="D95" s="574"/>
      <c r="E95" s="575" t="str">
        <f t="shared" si="374"/>
        <v/>
      </c>
      <c r="F95" s="576"/>
      <c r="G95" s="575" t="str">
        <f t="shared" si="375"/>
        <v/>
      </c>
      <c r="H95" s="576"/>
      <c r="I95" s="577"/>
      <c r="J95" s="574"/>
      <c r="K95" s="575" t="str">
        <f t="shared" si="376"/>
        <v/>
      </c>
      <c r="L95" s="576"/>
      <c r="M95" s="575" t="str">
        <f t="shared" si="377"/>
        <v/>
      </c>
      <c r="N95" s="576"/>
      <c r="O95" s="577"/>
      <c r="P95" s="574"/>
      <c r="Q95" s="575" t="str">
        <f t="shared" si="378"/>
        <v/>
      </c>
      <c r="R95" s="576"/>
      <c r="S95" s="575" t="str">
        <f t="shared" si="379"/>
        <v/>
      </c>
      <c r="T95" s="576"/>
      <c r="U95" s="577"/>
      <c r="V95" s="574"/>
      <c r="W95" s="575" t="str">
        <f t="shared" si="380"/>
        <v/>
      </c>
      <c r="X95" s="576"/>
      <c r="Y95" s="575" t="str">
        <f t="shared" si="381"/>
        <v/>
      </c>
      <c r="Z95" s="576"/>
      <c r="AA95" s="577"/>
      <c r="AB95" s="574"/>
      <c r="AC95" s="575" t="str">
        <f t="shared" si="382"/>
        <v/>
      </c>
      <c r="AD95" s="576"/>
      <c r="AE95" s="575" t="str">
        <f t="shared" si="383"/>
        <v/>
      </c>
      <c r="AF95" s="576"/>
      <c r="AG95" s="577"/>
      <c r="AH95" s="574"/>
      <c r="AI95" s="575" t="str">
        <f t="shared" si="384"/>
        <v/>
      </c>
      <c r="AJ95" s="576"/>
      <c r="AK95" s="575" t="str">
        <f t="shared" si="385"/>
        <v/>
      </c>
      <c r="AL95" s="576"/>
      <c r="AM95" s="577"/>
      <c r="AN95" s="574">
        <v>1</v>
      </c>
      <c r="AO95" s="575">
        <f t="shared" si="386"/>
        <v>14</v>
      </c>
      <c r="AP95" s="576">
        <v>1</v>
      </c>
      <c r="AQ95" s="575">
        <f t="shared" si="387"/>
        <v>14</v>
      </c>
      <c r="AR95" s="576">
        <v>3</v>
      </c>
      <c r="AS95" s="577" t="s">
        <v>104</v>
      </c>
      <c r="AT95" s="574"/>
      <c r="AU95" s="575" t="str">
        <f t="shared" si="372"/>
        <v/>
      </c>
      <c r="AV95" s="576"/>
      <c r="AW95" s="575" t="str">
        <f t="shared" si="373"/>
        <v/>
      </c>
      <c r="AX95" s="576"/>
      <c r="AY95" s="577"/>
      <c r="AZ95" s="581"/>
      <c r="BA95" s="582"/>
      <c r="BB95" s="582"/>
      <c r="BC95" s="583"/>
      <c r="BD95" s="584"/>
      <c r="BE95" s="585"/>
      <c r="BF95" s="586" t="s">
        <v>222</v>
      </c>
      <c r="BG95" s="587" t="s">
        <v>264</v>
      </c>
    </row>
    <row r="96" spans="1:59" s="588" customFormat="1" ht="15.75" customHeight="1">
      <c r="A96" s="654" t="s">
        <v>518</v>
      </c>
      <c r="B96" s="458" t="s">
        <v>19</v>
      </c>
      <c r="C96" s="625" t="s">
        <v>614</v>
      </c>
      <c r="D96" s="574"/>
      <c r="E96" s="575" t="str">
        <f t="shared" si="374"/>
        <v/>
      </c>
      <c r="F96" s="576"/>
      <c r="G96" s="575" t="str">
        <f t="shared" si="375"/>
        <v/>
      </c>
      <c r="H96" s="576"/>
      <c r="I96" s="577"/>
      <c r="J96" s="574"/>
      <c r="K96" s="575" t="str">
        <f t="shared" si="376"/>
        <v/>
      </c>
      <c r="L96" s="576"/>
      <c r="M96" s="575" t="str">
        <f t="shared" si="377"/>
        <v/>
      </c>
      <c r="N96" s="576"/>
      <c r="O96" s="577"/>
      <c r="P96" s="574"/>
      <c r="Q96" s="575" t="str">
        <f t="shared" si="378"/>
        <v/>
      </c>
      <c r="R96" s="576"/>
      <c r="S96" s="575" t="str">
        <f t="shared" si="379"/>
        <v/>
      </c>
      <c r="T96" s="576"/>
      <c r="U96" s="577"/>
      <c r="V96" s="574"/>
      <c r="W96" s="575" t="str">
        <f t="shared" si="380"/>
        <v/>
      </c>
      <c r="X96" s="576"/>
      <c r="Y96" s="575" t="str">
        <f t="shared" si="381"/>
        <v/>
      </c>
      <c r="Z96" s="576"/>
      <c r="AA96" s="577"/>
      <c r="AB96" s="574">
        <v>1</v>
      </c>
      <c r="AC96" s="575">
        <f t="shared" si="382"/>
        <v>14</v>
      </c>
      <c r="AD96" s="576">
        <v>1</v>
      </c>
      <c r="AE96" s="575">
        <f t="shared" si="383"/>
        <v>14</v>
      </c>
      <c r="AF96" s="576">
        <v>2</v>
      </c>
      <c r="AG96" s="577" t="s">
        <v>150</v>
      </c>
      <c r="AH96" s="574"/>
      <c r="AI96" s="575" t="str">
        <f t="shared" si="384"/>
        <v/>
      </c>
      <c r="AJ96" s="576"/>
      <c r="AK96" s="575" t="str">
        <f t="shared" si="385"/>
        <v/>
      </c>
      <c r="AL96" s="576"/>
      <c r="AM96" s="577"/>
      <c r="AN96" s="574"/>
      <c r="AO96" s="575" t="str">
        <f t="shared" si="386"/>
        <v/>
      </c>
      <c r="AP96" s="576"/>
      <c r="AQ96" s="575" t="str">
        <f t="shared" si="387"/>
        <v/>
      </c>
      <c r="AR96" s="576"/>
      <c r="AS96" s="577"/>
      <c r="AT96" s="574"/>
      <c r="AU96" s="575" t="str">
        <f t="shared" si="372"/>
        <v/>
      </c>
      <c r="AV96" s="576"/>
      <c r="AW96" s="575" t="str">
        <f t="shared" si="373"/>
        <v/>
      </c>
      <c r="AX96" s="576"/>
      <c r="AY96" s="577"/>
      <c r="AZ96" s="581"/>
      <c r="BA96" s="582"/>
      <c r="BB96" s="582"/>
      <c r="BC96" s="583"/>
      <c r="BD96" s="584"/>
      <c r="BE96" s="585"/>
      <c r="BF96" s="586" t="s">
        <v>222</v>
      </c>
      <c r="BG96" s="624" t="s">
        <v>344</v>
      </c>
    </row>
    <row r="97" spans="1:59" s="14" customFormat="1" ht="15.75" customHeight="1">
      <c r="A97" s="476" t="s">
        <v>475</v>
      </c>
      <c r="B97" s="458" t="s">
        <v>19</v>
      </c>
      <c r="C97" s="473" t="s">
        <v>493</v>
      </c>
      <c r="D97" s="468"/>
      <c r="E97" s="469" t="str">
        <f>IF(D97*14=0,"",D97*14)</f>
        <v/>
      </c>
      <c r="F97" s="470"/>
      <c r="G97" s="469" t="str">
        <f>IF(F97*14=0,"",F97*14)</f>
        <v/>
      </c>
      <c r="H97" s="470"/>
      <c r="I97" s="471"/>
      <c r="J97" s="468"/>
      <c r="K97" s="469" t="str">
        <f>IF(J97*14=0,"",J97*14)</f>
        <v/>
      </c>
      <c r="L97" s="470"/>
      <c r="M97" s="469" t="str">
        <f>IF(L97*14=0,"",L97*14)</f>
        <v/>
      </c>
      <c r="N97" s="470"/>
      <c r="O97" s="471"/>
      <c r="P97" s="468"/>
      <c r="Q97" s="469" t="str">
        <f>IF(P97*14=0,"",P97*14)</f>
        <v/>
      </c>
      <c r="R97" s="470"/>
      <c r="S97" s="469" t="str">
        <f>IF(R97*14=0,"",R97*14)</f>
        <v/>
      </c>
      <c r="T97" s="470"/>
      <c r="U97" s="471"/>
      <c r="V97" s="468"/>
      <c r="W97" s="469" t="str">
        <f>IF(V97*14=0,"",V97*14)</f>
        <v/>
      </c>
      <c r="X97" s="470"/>
      <c r="Y97" s="469" t="str">
        <f>IF(X97*14=0,"",X97*14)</f>
        <v/>
      </c>
      <c r="Z97" s="470"/>
      <c r="AA97" s="471"/>
      <c r="AB97" s="468">
        <v>1</v>
      </c>
      <c r="AC97" s="469">
        <f>IF(AB97*14=0,"",AB97*14)</f>
        <v>14</v>
      </c>
      <c r="AD97" s="470">
        <v>1</v>
      </c>
      <c r="AE97" s="469">
        <f>IF(AD97*14=0,"",AD97*14)</f>
        <v>14</v>
      </c>
      <c r="AF97" s="470">
        <v>2</v>
      </c>
      <c r="AG97" s="471" t="s">
        <v>104</v>
      </c>
      <c r="AH97" s="468"/>
      <c r="AI97" s="469" t="str">
        <f>IF(AH97*14=0,"",AH97*14)</f>
        <v/>
      </c>
      <c r="AJ97" s="470"/>
      <c r="AK97" s="469" t="str">
        <f>IF(AJ97*14=0,"",AJ97*14)</f>
        <v/>
      </c>
      <c r="AL97" s="470"/>
      <c r="AM97" s="471"/>
      <c r="AN97" s="468"/>
      <c r="AO97" s="469" t="str">
        <f>IF(AN97*14=0,"",AN97*14)</f>
        <v/>
      </c>
      <c r="AP97" s="470"/>
      <c r="AQ97" s="469" t="str">
        <f>IF(AP97*14=0,"",AP97*14)</f>
        <v/>
      </c>
      <c r="AR97" s="470"/>
      <c r="AS97" s="471"/>
      <c r="AT97" s="468"/>
      <c r="AU97" s="469" t="str">
        <f>IF(AT97*14=0,"",AT97*14)</f>
        <v/>
      </c>
      <c r="AV97" s="470"/>
      <c r="AW97" s="469" t="str">
        <f>IF(AV97*14=0,"",AV97*14)</f>
        <v/>
      </c>
      <c r="AX97" s="470"/>
      <c r="AY97" s="471"/>
      <c r="AZ97" s="477"/>
      <c r="BA97" s="478"/>
      <c r="BB97" s="478"/>
      <c r="BC97" s="479"/>
      <c r="BD97" s="480"/>
      <c r="BE97" s="413"/>
      <c r="BF97" s="273" t="s">
        <v>222</v>
      </c>
      <c r="BG97" s="93" t="s">
        <v>460</v>
      </c>
    </row>
    <row r="98" spans="1:59" s="14" customFormat="1" ht="15.75" customHeight="1">
      <c r="A98" s="476" t="s">
        <v>476</v>
      </c>
      <c r="B98" s="458" t="s">
        <v>19</v>
      </c>
      <c r="C98" s="481" t="s">
        <v>494</v>
      </c>
      <c r="D98" s="468"/>
      <c r="E98" s="469" t="str">
        <f t="shared" ref="E98:E114" si="392">IF(D98*14=0,"",D98*14)</f>
        <v/>
      </c>
      <c r="F98" s="470"/>
      <c r="G98" s="469" t="str">
        <f t="shared" ref="G98:G114" si="393">IF(F98*14=0,"",F98*14)</f>
        <v/>
      </c>
      <c r="H98" s="470"/>
      <c r="I98" s="471"/>
      <c r="J98" s="468"/>
      <c r="K98" s="469" t="str">
        <f t="shared" ref="K98:K114" si="394">IF(J98*14=0,"",J98*14)</f>
        <v/>
      </c>
      <c r="L98" s="470"/>
      <c r="M98" s="469" t="str">
        <f t="shared" ref="M98:M114" si="395">IF(L98*14=0,"",L98*14)</f>
        <v/>
      </c>
      <c r="N98" s="470"/>
      <c r="O98" s="471"/>
      <c r="P98" s="468"/>
      <c r="Q98" s="469" t="str">
        <f t="shared" ref="Q98:Q114" si="396">IF(P98*14=0,"",P98*14)</f>
        <v/>
      </c>
      <c r="R98" s="470"/>
      <c r="S98" s="469" t="str">
        <f t="shared" ref="S98:S114" si="397">IF(R98*14=0,"",R98*14)</f>
        <v/>
      </c>
      <c r="T98" s="470"/>
      <c r="U98" s="471"/>
      <c r="V98" s="468"/>
      <c r="W98" s="469" t="str">
        <f t="shared" ref="W98:W114" si="398">IF(V98*14=0,"",V98*14)</f>
        <v/>
      </c>
      <c r="X98" s="470"/>
      <c r="Y98" s="469" t="str">
        <f t="shared" ref="Y98:Y114" si="399">IF(X98*14=0,"",X98*14)</f>
        <v/>
      </c>
      <c r="Z98" s="470"/>
      <c r="AA98" s="471"/>
      <c r="AB98" s="468"/>
      <c r="AC98" s="469" t="str">
        <f t="shared" ref="AC98:AC114" si="400">IF(AB98*14=0,"",AB98*14)</f>
        <v/>
      </c>
      <c r="AD98" s="470"/>
      <c r="AE98" s="469" t="str">
        <f t="shared" ref="AE98:AE114" si="401">IF(AD98*14=0,"",AD98*14)</f>
        <v/>
      </c>
      <c r="AF98" s="470"/>
      <c r="AG98" s="471"/>
      <c r="AH98" s="468">
        <v>1</v>
      </c>
      <c r="AI98" s="469">
        <f t="shared" ref="AI98:AI114" si="402">IF(AH98*14=0,"",AH98*14)</f>
        <v>14</v>
      </c>
      <c r="AJ98" s="470">
        <v>1</v>
      </c>
      <c r="AK98" s="469">
        <f t="shared" ref="AK98:AK114" si="403">IF(AJ98*14=0,"",AJ98*14)</f>
        <v>14</v>
      </c>
      <c r="AL98" s="470">
        <v>2</v>
      </c>
      <c r="AM98" s="471" t="s">
        <v>104</v>
      </c>
      <c r="AN98" s="468"/>
      <c r="AO98" s="469" t="str">
        <f t="shared" ref="AO98:AO114" si="404">IF(AN98*14=0,"",AN98*14)</f>
        <v/>
      </c>
      <c r="AP98" s="470"/>
      <c r="AQ98" s="469" t="str">
        <f t="shared" ref="AQ98:AQ114" si="405">IF(AP98*14=0,"",AP98*14)</f>
        <v/>
      </c>
      <c r="AR98" s="470"/>
      <c r="AS98" s="471"/>
      <c r="AT98" s="468"/>
      <c r="AU98" s="469" t="str">
        <f t="shared" ref="AU98:AU114" si="406">IF(AT98*14=0,"",AT98*14)</f>
        <v/>
      </c>
      <c r="AV98" s="470"/>
      <c r="AW98" s="469" t="str">
        <f t="shared" ref="AW98:AW114" si="407">IF(AV98*14=0,"",AV98*14)</f>
        <v/>
      </c>
      <c r="AX98" s="470"/>
      <c r="AY98" s="471"/>
      <c r="AZ98" s="477"/>
      <c r="BA98" s="478"/>
      <c r="BB98" s="478"/>
      <c r="BC98" s="479"/>
      <c r="BD98" s="480"/>
      <c r="BE98" s="413"/>
      <c r="BF98" s="273" t="s">
        <v>222</v>
      </c>
      <c r="BG98" s="93" t="s">
        <v>343</v>
      </c>
    </row>
    <row r="99" spans="1:59" s="14" customFormat="1" ht="15.75" customHeight="1">
      <c r="A99" s="476" t="s">
        <v>477</v>
      </c>
      <c r="B99" s="458" t="s">
        <v>19</v>
      </c>
      <c r="C99" s="481" t="s">
        <v>495</v>
      </c>
      <c r="D99" s="468"/>
      <c r="E99" s="469" t="str">
        <f t="shared" si="392"/>
        <v/>
      </c>
      <c r="F99" s="470"/>
      <c r="G99" s="469" t="str">
        <f t="shared" si="393"/>
        <v/>
      </c>
      <c r="H99" s="470"/>
      <c r="I99" s="471"/>
      <c r="J99" s="468"/>
      <c r="K99" s="469" t="str">
        <f t="shared" si="394"/>
        <v/>
      </c>
      <c r="L99" s="470"/>
      <c r="M99" s="469" t="str">
        <f t="shared" si="395"/>
        <v/>
      </c>
      <c r="N99" s="470"/>
      <c r="O99" s="471"/>
      <c r="P99" s="468"/>
      <c r="Q99" s="469" t="str">
        <f t="shared" si="396"/>
        <v/>
      </c>
      <c r="R99" s="470"/>
      <c r="S99" s="469" t="str">
        <f t="shared" si="397"/>
        <v/>
      </c>
      <c r="T99" s="470"/>
      <c r="U99" s="471"/>
      <c r="V99" s="468"/>
      <c r="W99" s="469" t="str">
        <f t="shared" si="398"/>
        <v/>
      </c>
      <c r="X99" s="470"/>
      <c r="Y99" s="469" t="str">
        <f t="shared" si="399"/>
        <v/>
      </c>
      <c r="Z99" s="470"/>
      <c r="AA99" s="471"/>
      <c r="AB99" s="468"/>
      <c r="AC99" s="469" t="str">
        <f t="shared" si="400"/>
        <v/>
      </c>
      <c r="AD99" s="470"/>
      <c r="AE99" s="469" t="str">
        <f t="shared" si="401"/>
        <v/>
      </c>
      <c r="AF99" s="470"/>
      <c r="AG99" s="471"/>
      <c r="AH99" s="468">
        <v>1</v>
      </c>
      <c r="AI99" s="469">
        <f t="shared" si="402"/>
        <v>14</v>
      </c>
      <c r="AJ99" s="470">
        <v>1</v>
      </c>
      <c r="AK99" s="469">
        <f t="shared" si="403"/>
        <v>14</v>
      </c>
      <c r="AL99" s="470">
        <v>2</v>
      </c>
      <c r="AM99" s="471" t="s">
        <v>104</v>
      </c>
      <c r="AN99" s="468"/>
      <c r="AO99" s="469" t="str">
        <f t="shared" si="404"/>
        <v/>
      </c>
      <c r="AP99" s="470"/>
      <c r="AQ99" s="469" t="str">
        <f t="shared" si="405"/>
        <v/>
      </c>
      <c r="AR99" s="470"/>
      <c r="AS99" s="471"/>
      <c r="AT99" s="468"/>
      <c r="AU99" s="469" t="str">
        <f t="shared" si="406"/>
        <v/>
      </c>
      <c r="AV99" s="470"/>
      <c r="AW99" s="469" t="str">
        <f t="shared" si="407"/>
        <v/>
      </c>
      <c r="AX99" s="470"/>
      <c r="AY99" s="471"/>
      <c r="AZ99" s="477"/>
      <c r="BA99" s="478"/>
      <c r="BB99" s="478"/>
      <c r="BC99" s="479"/>
      <c r="BD99" s="480"/>
      <c r="BE99" s="413"/>
      <c r="BF99" s="273" t="s">
        <v>222</v>
      </c>
      <c r="BG99" s="93" t="s">
        <v>266</v>
      </c>
    </row>
    <row r="100" spans="1:59" s="14" customFormat="1" ht="15.75" customHeight="1">
      <c r="A100" s="476" t="s">
        <v>478</v>
      </c>
      <c r="B100" s="458" t="s">
        <v>19</v>
      </c>
      <c r="C100" s="473" t="s">
        <v>496</v>
      </c>
      <c r="D100" s="468"/>
      <c r="E100" s="469" t="str">
        <f t="shared" si="392"/>
        <v/>
      </c>
      <c r="F100" s="470"/>
      <c r="G100" s="469" t="str">
        <f t="shared" si="393"/>
        <v/>
      </c>
      <c r="H100" s="470"/>
      <c r="I100" s="471"/>
      <c r="J100" s="468"/>
      <c r="K100" s="469" t="str">
        <f t="shared" si="394"/>
        <v/>
      </c>
      <c r="L100" s="470"/>
      <c r="M100" s="469" t="str">
        <f t="shared" si="395"/>
        <v/>
      </c>
      <c r="N100" s="470"/>
      <c r="O100" s="471"/>
      <c r="P100" s="468"/>
      <c r="Q100" s="469" t="str">
        <f t="shared" si="396"/>
        <v/>
      </c>
      <c r="R100" s="470"/>
      <c r="S100" s="469" t="str">
        <f t="shared" si="397"/>
        <v/>
      </c>
      <c r="T100" s="470"/>
      <c r="U100" s="471"/>
      <c r="V100" s="468"/>
      <c r="W100" s="469" t="str">
        <f t="shared" si="398"/>
        <v/>
      </c>
      <c r="X100" s="470"/>
      <c r="Y100" s="469" t="str">
        <f t="shared" si="399"/>
        <v/>
      </c>
      <c r="Z100" s="470"/>
      <c r="AA100" s="471"/>
      <c r="AB100" s="468">
        <v>1</v>
      </c>
      <c r="AC100" s="469">
        <f t="shared" si="400"/>
        <v>14</v>
      </c>
      <c r="AD100" s="470">
        <v>1</v>
      </c>
      <c r="AE100" s="469">
        <f t="shared" si="401"/>
        <v>14</v>
      </c>
      <c r="AF100" s="470">
        <v>2</v>
      </c>
      <c r="AG100" s="471" t="s">
        <v>104</v>
      </c>
      <c r="AH100" s="468"/>
      <c r="AI100" s="469" t="str">
        <f t="shared" si="402"/>
        <v/>
      </c>
      <c r="AJ100" s="470"/>
      <c r="AK100" s="469" t="str">
        <f t="shared" si="403"/>
        <v/>
      </c>
      <c r="AL100" s="470"/>
      <c r="AM100" s="471"/>
      <c r="AN100" s="468"/>
      <c r="AO100" s="469" t="str">
        <f t="shared" si="404"/>
        <v/>
      </c>
      <c r="AP100" s="470"/>
      <c r="AQ100" s="469" t="str">
        <f t="shared" si="405"/>
        <v/>
      </c>
      <c r="AR100" s="470"/>
      <c r="AS100" s="471"/>
      <c r="AT100" s="468"/>
      <c r="AU100" s="469" t="str">
        <f t="shared" si="406"/>
        <v/>
      </c>
      <c r="AV100" s="470"/>
      <c r="AW100" s="469" t="str">
        <f t="shared" si="407"/>
        <v/>
      </c>
      <c r="AX100" s="470"/>
      <c r="AY100" s="471"/>
      <c r="AZ100" s="477"/>
      <c r="BA100" s="478"/>
      <c r="BB100" s="478"/>
      <c r="BC100" s="479"/>
      <c r="BD100" s="480"/>
      <c r="BE100" s="413"/>
      <c r="BF100" s="273" t="s">
        <v>222</v>
      </c>
      <c r="BG100" s="93" t="s">
        <v>245</v>
      </c>
    </row>
    <row r="101" spans="1:59" s="14" customFormat="1" ht="15.75" customHeight="1">
      <c r="A101" s="476" t="s">
        <v>479</v>
      </c>
      <c r="B101" s="458" t="s">
        <v>19</v>
      </c>
      <c r="C101" s="473" t="s">
        <v>497</v>
      </c>
      <c r="D101" s="468"/>
      <c r="E101" s="469" t="str">
        <f t="shared" si="392"/>
        <v/>
      </c>
      <c r="F101" s="470"/>
      <c r="G101" s="469" t="str">
        <f t="shared" si="393"/>
        <v/>
      </c>
      <c r="H101" s="470"/>
      <c r="I101" s="471"/>
      <c r="J101" s="468"/>
      <c r="K101" s="469" t="str">
        <f t="shared" si="394"/>
        <v/>
      </c>
      <c r="L101" s="470"/>
      <c r="M101" s="469" t="str">
        <f t="shared" si="395"/>
        <v/>
      </c>
      <c r="N101" s="470"/>
      <c r="O101" s="471"/>
      <c r="P101" s="468"/>
      <c r="Q101" s="469" t="str">
        <f t="shared" si="396"/>
        <v/>
      </c>
      <c r="R101" s="470"/>
      <c r="S101" s="469" t="str">
        <f t="shared" si="397"/>
        <v/>
      </c>
      <c r="T101" s="470"/>
      <c r="U101" s="471"/>
      <c r="V101" s="468"/>
      <c r="W101" s="469" t="str">
        <f t="shared" si="398"/>
        <v/>
      </c>
      <c r="X101" s="470"/>
      <c r="Y101" s="469" t="str">
        <f t="shared" si="399"/>
        <v/>
      </c>
      <c r="Z101" s="470"/>
      <c r="AA101" s="471"/>
      <c r="AB101" s="468"/>
      <c r="AC101" s="469" t="str">
        <f t="shared" si="400"/>
        <v/>
      </c>
      <c r="AD101" s="470"/>
      <c r="AE101" s="469" t="str">
        <f t="shared" si="401"/>
        <v/>
      </c>
      <c r="AF101" s="470"/>
      <c r="AG101" s="471"/>
      <c r="AH101" s="468">
        <v>1</v>
      </c>
      <c r="AI101" s="469">
        <f t="shared" si="402"/>
        <v>14</v>
      </c>
      <c r="AJ101" s="470">
        <v>1</v>
      </c>
      <c r="AK101" s="469">
        <f t="shared" si="403"/>
        <v>14</v>
      </c>
      <c r="AL101" s="470">
        <v>3</v>
      </c>
      <c r="AM101" s="471" t="s">
        <v>104</v>
      </c>
      <c r="AN101" s="468"/>
      <c r="AO101" s="469" t="str">
        <f t="shared" si="404"/>
        <v/>
      </c>
      <c r="AP101" s="470"/>
      <c r="AQ101" s="469" t="str">
        <f t="shared" si="405"/>
        <v/>
      </c>
      <c r="AR101" s="470"/>
      <c r="AS101" s="471"/>
      <c r="AT101" s="468"/>
      <c r="AU101" s="469" t="str">
        <f t="shared" si="406"/>
        <v/>
      </c>
      <c r="AV101" s="470"/>
      <c r="AW101" s="469" t="str">
        <f t="shared" si="407"/>
        <v/>
      </c>
      <c r="AX101" s="470"/>
      <c r="AY101" s="471"/>
      <c r="AZ101" s="477"/>
      <c r="BA101" s="478"/>
      <c r="BB101" s="478"/>
      <c r="BC101" s="479"/>
      <c r="BD101" s="480"/>
      <c r="BE101" s="413"/>
      <c r="BF101" s="273" t="s">
        <v>222</v>
      </c>
      <c r="BG101" s="93" t="s">
        <v>351</v>
      </c>
    </row>
    <row r="102" spans="1:59" s="14" customFormat="1" ht="15.75" customHeight="1">
      <c r="A102" s="476" t="s">
        <v>480</v>
      </c>
      <c r="B102" s="458" t="s">
        <v>19</v>
      </c>
      <c r="C102" s="473" t="s">
        <v>498</v>
      </c>
      <c r="D102" s="468"/>
      <c r="E102" s="469" t="str">
        <f t="shared" si="392"/>
        <v/>
      </c>
      <c r="F102" s="470"/>
      <c r="G102" s="469" t="str">
        <f t="shared" si="393"/>
        <v/>
      </c>
      <c r="H102" s="470"/>
      <c r="I102" s="471"/>
      <c r="J102" s="468"/>
      <c r="K102" s="469" t="str">
        <f t="shared" si="394"/>
        <v/>
      </c>
      <c r="L102" s="470"/>
      <c r="M102" s="469" t="str">
        <f t="shared" si="395"/>
        <v/>
      </c>
      <c r="N102" s="470"/>
      <c r="O102" s="471"/>
      <c r="P102" s="468"/>
      <c r="Q102" s="469" t="str">
        <f t="shared" si="396"/>
        <v/>
      </c>
      <c r="R102" s="470"/>
      <c r="S102" s="469" t="str">
        <f t="shared" si="397"/>
        <v/>
      </c>
      <c r="T102" s="470"/>
      <c r="U102" s="471"/>
      <c r="V102" s="468"/>
      <c r="W102" s="469" t="str">
        <f t="shared" si="398"/>
        <v/>
      </c>
      <c r="X102" s="470"/>
      <c r="Y102" s="469" t="str">
        <f t="shared" si="399"/>
        <v/>
      </c>
      <c r="Z102" s="470"/>
      <c r="AA102" s="471"/>
      <c r="AB102" s="468">
        <v>1</v>
      </c>
      <c r="AC102" s="469">
        <f t="shared" si="400"/>
        <v>14</v>
      </c>
      <c r="AD102" s="470">
        <v>1</v>
      </c>
      <c r="AE102" s="469">
        <f t="shared" si="401"/>
        <v>14</v>
      </c>
      <c r="AF102" s="470">
        <v>2</v>
      </c>
      <c r="AG102" s="471" t="s">
        <v>104</v>
      </c>
      <c r="AH102" s="468"/>
      <c r="AI102" s="469" t="str">
        <f t="shared" si="402"/>
        <v/>
      </c>
      <c r="AJ102" s="470"/>
      <c r="AK102" s="469" t="str">
        <f t="shared" si="403"/>
        <v/>
      </c>
      <c r="AL102" s="470"/>
      <c r="AM102" s="471"/>
      <c r="AN102" s="468"/>
      <c r="AO102" s="469" t="str">
        <f t="shared" si="404"/>
        <v/>
      </c>
      <c r="AP102" s="470"/>
      <c r="AQ102" s="469" t="str">
        <f t="shared" si="405"/>
        <v/>
      </c>
      <c r="AR102" s="470"/>
      <c r="AS102" s="471"/>
      <c r="AT102" s="468"/>
      <c r="AU102" s="469" t="str">
        <f t="shared" si="406"/>
        <v/>
      </c>
      <c r="AV102" s="470"/>
      <c r="AW102" s="469" t="str">
        <f t="shared" si="407"/>
        <v/>
      </c>
      <c r="AX102" s="470"/>
      <c r="AY102" s="471"/>
      <c r="AZ102" s="477"/>
      <c r="BA102" s="478"/>
      <c r="BB102" s="478"/>
      <c r="BC102" s="479"/>
      <c r="BD102" s="480"/>
      <c r="BE102" s="413"/>
      <c r="BF102" s="273" t="s">
        <v>222</v>
      </c>
      <c r="BG102" s="93" t="s">
        <v>266</v>
      </c>
    </row>
    <row r="103" spans="1:59" s="14" customFormat="1" ht="15.75" customHeight="1">
      <c r="A103" s="476" t="s">
        <v>481</v>
      </c>
      <c r="B103" s="458" t="s">
        <v>19</v>
      </c>
      <c r="C103" s="473" t="s">
        <v>499</v>
      </c>
      <c r="D103" s="468"/>
      <c r="E103" s="469" t="str">
        <f t="shared" si="392"/>
        <v/>
      </c>
      <c r="F103" s="470"/>
      <c r="G103" s="469" t="str">
        <f t="shared" si="393"/>
        <v/>
      </c>
      <c r="H103" s="470"/>
      <c r="I103" s="471"/>
      <c r="J103" s="468"/>
      <c r="K103" s="469" t="str">
        <f t="shared" si="394"/>
        <v/>
      </c>
      <c r="L103" s="470"/>
      <c r="M103" s="469" t="str">
        <f t="shared" si="395"/>
        <v/>
      </c>
      <c r="N103" s="470"/>
      <c r="O103" s="471"/>
      <c r="P103" s="468"/>
      <c r="Q103" s="469" t="str">
        <f t="shared" si="396"/>
        <v/>
      </c>
      <c r="R103" s="470"/>
      <c r="S103" s="469" t="str">
        <f t="shared" si="397"/>
        <v/>
      </c>
      <c r="T103" s="470"/>
      <c r="U103" s="471"/>
      <c r="V103" s="468"/>
      <c r="W103" s="469" t="str">
        <f t="shared" si="398"/>
        <v/>
      </c>
      <c r="X103" s="470"/>
      <c r="Y103" s="469" t="str">
        <f t="shared" si="399"/>
        <v/>
      </c>
      <c r="Z103" s="470"/>
      <c r="AA103" s="471"/>
      <c r="AB103" s="468"/>
      <c r="AC103" s="469" t="str">
        <f t="shared" si="400"/>
        <v/>
      </c>
      <c r="AD103" s="470"/>
      <c r="AE103" s="469" t="str">
        <f t="shared" si="401"/>
        <v/>
      </c>
      <c r="AF103" s="470"/>
      <c r="AG103" s="471"/>
      <c r="AH103" s="468"/>
      <c r="AI103" s="469" t="str">
        <f t="shared" si="402"/>
        <v/>
      </c>
      <c r="AJ103" s="470"/>
      <c r="AK103" s="469" t="str">
        <f t="shared" si="403"/>
        <v/>
      </c>
      <c r="AL103" s="470"/>
      <c r="AM103" s="471"/>
      <c r="AN103" s="468">
        <v>1</v>
      </c>
      <c r="AO103" s="469">
        <f t="shared" si="404"/>
        <v>14</v>
      </c>
      <c r="AP103" s="470">
        <v>1</v>
      </c>
      <c r="AQ103" s="469">
        <f t="shared" si="405"/>
        <v>14</v>
      </c>
      <c r="AR103" s="470">
        <v>2</v>
      </c>
      <c r="AS103" s="471" t="s">
        <v>104</v>
      </c>
      <c r="AT103" s="468"/>
      <c r="AU103" s="469" t="str">
        <f t="shared" si="406"/>
        <v/>
      </c>
      <c r="AV103" s="470"/>
      <c r="AW103" s="469" t="str">
        <f t="shared" si="407"/>
        <v/>
      </c>
      <c r="AX103" s="470"/>
      <c r="AY103" s="471"/>
      <c r="AZ103" s="477"/>
      <c r="BA103" s="478"/>
      <c r="BB103" s="478"/>
      <c r="BC103" s="479"/>
      <c r="BD103" s="480"/>
      <c r="BE103" s="413"/>
      <c r="BF103" s="273" t="s">
        <v>262</v>
      </c>
      <c r="BG103" s="93" t="s">
        <v>341</v>
      </c>
    </row>
    <row r="104" spans="1:59" s="14" customFormat="1" ht="15.75" customHeight="1">
      <c r="A104" s="476" t="s">
        <v>482</v>
      </c>
      <c r="B104" s="458" t="s">
        <v>19</v>
      </c>
      <c r="C104" s="473" t="s">
        <v>500</v>
      </c>
      <c r="D104" s="468"/>
      <c r="E104" s="469" t="str">
        <f t="shared" si="392"/>
        <v/>
      </c>
      <c r="F104" s="470"/>
      <c r="G104" s="469" t="str">
        <f t="shared" si="393"/>
        <v/>
      </c>
      <c r="H104" s="470"/>
      <c r="I104" s="471"/>
      <c r="J104" s="468"/>
      <c r="K104" s="469" t="str">
        <f t="shared" si="394"/>
        <v/>
      </c>
      <c r="L104" s="470"/>
      <c r="M104" s="469" t="str">
        <f t="shared" si="395"/>
        <v/>
      </c>
      <c r="N104" s="470"/>
      <c r="O104" s="471"/>
      <c r="P104" s="468"/>
      <c r="Q104" s="469" t="str">
        <f t="shared" si="396"/>
        <v/>
      </c>
      <c r="R104" s="470"/>
      <c r="S104" s="469" t="str">
        <f t="shared" si="397"/>
        <v/>
      </c>
      <c r="T104" s="470"/>
      <c r="U104" s="471"/>
      <c r="V104" s="468"/>
      <c r="W104" s="469" t="str">
        <f t="shared" si="398"/>
        <v/>
      </c>
      <c r="X104" s="470"/>
      <c r="Y104" s="469" t="str">
        <f t="shared" si="399"/>
        <v/>
      </c>
      <c r="Z104" s="470"/>
      <c r="AA104" s="471"/>
      <c r="AB104" s="468">
        <v>1</v>
      </c>
      <c r="AC104" s="469">
        <f t="shared" si="400"/>
        <v>14</v>
      </c>
      <c r="AD104" s="470">
        <v>1</v>
      </c>
      <c r="AE104" s="469">
        <f t="shared" si="401"/>
        <v>14</v>
      </c>
      <c r="AF104" s="470">
        <v>2</v>
      </c>
      <c r="AG104" s="471" t="s">
        <v>104</v>
      </c>
      <c r="AH104" s="468"/>
      <c r="AI104" s="469" t="str">
        <f t="shared" si="402"/>
        <v/>
      </c>
      <c r="AJ104" s="470"/>
      <c r="AK104" s="469" t="str">
        <f t="shared" si="403"/>
        <v/>
      </c>
      <c r="AL104" s="470"/>
      <c r="AM104" s="471"/>
      <c r="AN104" s="468"/>
      <c r="AO104" s="469" t="str">
        <f t="shared" si="404"/>
        <v/>
      </c>
      <c r="AP104" s="470"/>
      <c r="AQ104" s="469" t="str">
        <f t="shared" si="405"/>
        <v/>
      </c>
      <c r="AR104" s="470"/>
      <c r="AS104" s="471"/>
      <c r="AT104" s="468"/>
      <c r="AU104" s="469" t="str">
        <f t="shared" si="406"/>
        <v/>
      </c>
      <c r="AV104" s="470"/>
      <c r="AW104" s="469" t="str">
        <f t="shared" si="407"/>
        <v/>
      </c>
      <c r="AX104" s="470"/>
      <c r="AY104" s="471"/>
      <c r="AZ104" s="477"/>
      <c r="BA104" s="478"/>
      <c r="BB104" s="478"/>
      <c r="BC104" s="479"/>
      <c r="BD104" s="480"/>
      <c r="BE104" s="413"/>
      <c r="BF104" s="273" t="s">
        <v>262</v>
      </c>
      <c r="BG104" s="93" t="s">
        <v>264</v>
      </c>
    </row>
    <row r="105" spans="1:59" s="14" customFormat="1" ht="15.75" customHeight="1">
      <c r="A105" s="476" t="s">
        <v>483</v>
      </c>
      <c r="B105" s="458" t="s">
        <v>19</v>
      </c>
      <c r="C105" s="473" t="s">
        <v>501</v>
      </c>
      <c r="D105" s="468"/>
      <c r="E105" s="469" t="str">
        <f t="shared" si="392"/>
        <v/>
      </c>
      <c r="F105" s="470"/>
      <c r="G105" s="469" t="str">
        <f t="shared" si="393"/>
        <v/>
      </c>
      <c r="H105" s="470"/>
      <c r="I105" s="471"/>
      <c r="J105" s="468"/>
      <c r="K105" s="469" t="str">
        <f t="shared" si="394"/>
        <v/>
      </c>
      <c r="L105" s="470"/>
      <c r="M105" s="469" t="str">
        <f t="shared" si="395"/>
        <v/>
      </c>
      <c r="N105" s="470"/>
      <c r="O105" s="471"/>
      <c r="P105" s="468"/>
      <c r="Q105" s="469" t="str">
        <f t="shared" si="396"/>
        <v/>
      </c>
      <c r="R105" s="470"/>
      <c r="S105" s="469" t="str">
        <f t="shared" si="397"/>
        <v/>
      </c>
      <c r="T105" s="470"/>
      <c r="U105" s="471"/>
      <c r="V105" s="468"/>
      <c r="W105" s="469" t="str">
        <f t="shared" si="398"/>
        <v/>
      </c>
      <c r="X105" s="470"/>
      <c r="Y105" s="469" t="str">
        <f t="shared" si="399"/>
        <v/>
      </c>
      <c r="Z105" s="470"/>
      <c r="AA105" s="471"/>
      <c r="AB105" s="468"/>
      <c r="AC105" s="469" t="str">
        <f t="shared" si="400"/>
        <v/>
      </c>
      <c r="AD105" s="470"/>
      <c r="AE105" s="469" t="str">
        <f t="shared" si="401"/>
        <v/>
      </c>
      <c r="AF105" s="470"/>
      <c r="AG105" s="471"/>
      <c r="AH105" s="468"/>
      <c r="AI105" s="469" t="str">
        <f t="shared" si="402"/>
        <v/>
      </c>
      <c r="AJ105" s="470"/>
      <c r="AK105" s="469" t="str">
        <f t="shared" si="403"/>
        <v/>
      </c>
      <c r="AL105" s="470"/>
      <c r="AM105" s="471"/>
      <c r="AN105" s="468">
        <v>1</v>
      </c>
      <c r="AO105" s="469">
        <f t="shared" si="404"/>
        <v>14</v>
      </c>
      <c r="AP105" s="470">
        <v>1</v>
      </c>
      <c r="AQ105" s="469">
        <f t="shared" si="405"/>
        <v>14</v>
      </c>
      <c r="AR105" s="470">
        <v>3</v>
      </c>
      <c r="AS105" s="471" t="s">
        <v>104</v>
      </c>
      <c r="AT105" s="468"/>
      <c r="AU105" s="469" t="str">
        <f t="shared" si="406"/>
        <v/>
      </c>
      <c r="AV105" s="470"/>
      <c r="AW105" s="469" t="str">
        <f t="shared" si="407"/>
        <v/>
      </c>
      <c r="AX105" s="470"/>
      <c r="AY105" s="471"/>
      <c r="AZ105" s="749"/>
      <c r="BA105" s="750"/>
      <c r="BB105" s="750"/>
      <c r="BC105" s="751"/>
      <c r="BD105" s="752"/>
      <c r="BE105" s="753"/>
      <c r="BF105" s="273" t="s">
        <v>222</v>
      </c>
      <c r="BG105" s="93" t="s">
        <v>351</v>
      </c>
    </row>
    <row r="106" spans="1:59" s="14" customFormat="1" ht="15.75" customHeight="1">
      <c r="A106" s="476" t="s">
        <v>484</v>
      </c>
      <c r="B106" s="458" t="s">
        <v>19</v>
      </c>
      <c r="C106" s="473" t="s">
        <v>502</v>
      </c>
      <c r="D106" s="468"/>
      <c r="E106" s="469" t="str">
        <f t="shared" si="392"/>
        <v/>
      </c>
      <c r="F106" s="470"/>
      <c r="G106" s="469" t="str">
        <f t="shared" si="393"/>
        <v/>
      </c>
      <c r="H106" s="470"/>
      <c r="I106" s="471"/>
      <c r="J106" s="468"/>
      <c r="K106" s="469" t="str">
        <f t="shared" si="394"/>
        <v/>
      </c>
      <c r="L106" s="470"/>
      <c r="M106" s="469" t="str">
        <f t="shared" si="395"/>
        <v/>
      </c>
      <c r="N106" s="470"/>
      <c r="O106" s="471"/>
      <c r="P106" s="468"/>
      <c r="Q106" s="469" t="str">
        <f t="shared" si="396"/>
        <v/>
      </c>
      <c r="R106" s="470"/>
      <c r="S106" s="469" t="str">
        <f t="shared" si="397"/>
        <v/>
      </c>
      <c r="T106" s="470"/>
      <c r="U106" s="471"/>
      <c r="V106" s="468"/>
      <c r="W106" s="469" t="str">
        <f t="shared" si="398"/>
        <v/>
      </c>
      <c r="X106" s="470"/>
      <c r="Y106" s="469" t="str">
        <f t="shared" si="399"/>
        <v/>
      </c>
      <c r="Z106" s="470"/>
      <c r="AA106" s="471"/>
      <c r="AB106" s="468"/>
      <c r="AC106" s="469" t="str">
        <f t="shared" si="400"/>
        <v/>
      </c>
      <c r="AD106" s="470"/>
      <c r="AE106" s="469" t="str">
        <f t="shared" si="401"/>
        <v/>
      </c>
      <c r="AF106" s="470"/>
      <c r="AG106" s="471"/>
      <c r="AH106" s="468">
        <v>1</v>
      </c>
      <c r="AI106" s="469">
        <f t="shared" si="402"/>
        <v>14</v>
      </c>
      <c r="AJ106" s="470">
        <v>1</v>
      </c>
      <c r="AK106" s="469">
        <f t="shared" si="403"/>
        <v>14</v>
      </c>
      <c r="AL106" s="470">
        <v>2</v>
      </c>
      <c r="AM106" s="471" t="s">
        <v>104</v>
      </c>
      <c r="AN106" s="468"/>
      <c r="AO106" s="469" t="str">
        <f t="shared" si="404"/>
        <v/>
      </c>
      <c r="AP106" s="470"/>
      <c r="AQ106" s="469" t="str">
        <f t="shared" si="405"/>
        <v/>
      </c>
      <c r="AR106" s="470"/>
      <c r="AS106" s="471"/>
      <c r="AT106" s="468"/>
      <c r="AU106" s="469" t="str">
        <f t="shared" si="406"/>
        <v/>
      </c>
      <c r="AV106" s="470"/>
      <c r="AW106" s="469" t="str">
        <f t="shared" si="407"/>
        <v/>
      </c>
      <c r="AX106" s="470"/>
      <c r="AY106" s="471"/>
      <c r="AZ106" s="477"/>
      <c r="BA106" s="478"/>
      <c r="BB106" s="478"/>
      <c r="BC106" s="479"/>
      <c r="BD106" s="480"/>
      <c r="BE106" s="413"/>
      <c r="BF106" s="273" t="s">
        <v>222</v>
      </c>
      <c r="BG106" s="93" t="s">
        <v>460</v>
      </c>
    </row>
    <row r="107" spans="1:59" s="14" customFormat="1" ht="15.75" customHeight="1">
      <c r="A107" s="476" t="s">
        <v>485</v>
      </c>
      <c r="B107" s="458" t="s">
        <v>19</v>
      </c>
      <c r="C107" s="473" t="s">
        <v>503</v>
      </c>
      <c r="D107" s="468"/>
      <c r="E107" s="469" t="str">
        <f t="shared" si="392"/>
        <v/>
      </c>
      <c r="F107" s="470"/>
      <c r="G107" s="469" t="str">
        <f t="shared" si="393"/>
        <v/>
      </c>
      <c r="H107" s="470"/>
      <c r="I107" s="471"/>
      <c r="J107" s="468"/>
      <c r="K107" s="469" t="str">
        <f t="shared" si="394"/>
        <v/>
      </c>
      <c r="L107" s="470"/>
      <c r="M107" s="469" t="str">
        <f t="shared" si="395"/>
        <v/>
      </c>
      <c r="N107" s="470"/>
      <c r="O107" s="471"/>
      <c r="P107" s="468"/>
      <c r="Q107" s="469" t="str">
        <f t="shared" si="396"/>
        <v/>
      </c>
      <c r="R107" s="470"/>
      <c r="S107" s="469" t="str">
        <f t="shared" si="397"/>
        <v/>
      </c>
      <c r="T107" s="470"/>
      <c r="U107" s="471"/>
      <c r="V107" s="468"/>
      <c r="W107" s="469" t="str">
        <f t="shared" si="398"/>
        <v/>
      </c>
      <c r="X107" s="470"/>
      <c r="Y107" s="469" t="str">
        <f t="shared" si="399"/>
        <v/>
      </c>
      <c r="Z107" s="470"/>
      <c r="AA107" s="471"/>
      <c r="AB107" s="468"/>
      <c r="AC107" s="469" t="str">
        <f t="shared" si="400"/>
        <v/>
      </c>
      <c r="AD107" s="470"/>
      <c r="AE107" s="469" t="str">
        <f t="shared" si="401"/>
        <v/>
      </c>
      <c r="AF107" s="470"/>
      <c r="AG107" s="471"/>
      <c r="AH107" s="468">
        <v>1</v>
      </c>
      <c r="AI107" s="469">
        <f t="shared" si="402"/>
        <v>14</v>
      </c>
      <c r="AJ107" s="470">
        <v>1</v>
      </c>
      <c r="AK107" s="469">
        <f t="shared" si="403"/>
        <v>14</v>
      </c>
      <c r="AL107" s="470">
        <v>3</v>
      </c>
      <c r="AM107" s="471" t="s">
        <v>104</v>
      </c>
      <c r="AN107" s="468"/>
      <c r="AO107" s="469" t="str">
        <f t="shared" si="404"/>
        <v/>
      </c>
      <c r="AP107" s="470"/>
      <c r="AQ107" s="469" t="str">
        <f t="shared" si="405"/>
        <v/>
      </c>
      <c r="AR107" s="470"/>
      <c r="AS107" s="471"/>
      <c r="AT107" s="468"/>
      <c r="AU107" s="469" t="str">
        <f t="shared" si="406"/>
        <v/>
      </c>
      <c r="AV107" s="470"/>
      <c r="AW107" s="469" t="str">
        <f t="shared" si="407"/>
        <v/>
      </c>
      <c r="AX107" s="470"/>
      <c r="AY107" s="471"/>
      <c r="AZ107" s="477"/>
      <c r="BA107" s="478"/>
      <c r="BB107" s="478"/>
      <c r="BC107" s="479"/>
      <c r="BD107" s="480"/>
      <c r="BE107" s="413"/>
      <c r="BF107" s="273" t="s">
        <v>288</v>
      </c>
      <c r="BG107" s="93" t="s">
        <v>344</v>
      </c>
    </row>
    <row r="108" spans="1:59" s="14" customFormat="1" ht="15.75" customHeight="1">
      <c r="A108" s="476" t="s">
        <v>486</v>
      </c>
      <c r="B108" s="458" t="s">
        <v>19</v>
      </c>
      <c r="C108" s="473" t="s">
        <v>504</v>
      </c>
      <c r="D108" s="468"/>
      <c r="E108" s="469" t="str">
        <f t="shared" si="392"/>
        <v/>
      </c>
      <c r="F108" s="470"/>
      <c r="G108" s="469" t="str">
        <f t="shared" si="393"/>
        <v/>
      </c>
      <c r="H108" s="470"/>
      <c r="I108" s="471"/>
      <c r="J108" s="468"/>
      <c r="K108" s="469" t="str">
        <f t="shared" si="394"/>
        <v/>
      </c>
      <c r="L108" s="470"/>
      <c r="M108" s="469" t="str">
        <f t="shared" si="395"/>
        <v/>
      </c>
      <c r="N108" s="470"/>
      <c r="O108" s="471"/>
      <c r="P108" s="468"/>
      <c r="Q108" s="469" t="str">
        <f t="shared" si="396"/>
        <v/>
      </c>
      <c r="R108" s="470"/>
      <c r="S108" s="469" t="str">
        <f t="shared" si="397"/>
        <v/>
      </c>
      <c r="T108" s="470"/>
      <c r="U108" s="471"/>
      <c r="V108" s="468"/>
      <c r="W108" s="469" t="str">
        <f t="shared" si="398"/>
        <v/>
      </c>
      <c r="X108" s="470"/>
      <c r="Y108" s="469" t="str">
        <f t="shared" si="399"/>
        <v/>
      </c>
      <c r="Z108" s="470"/>
      <c r="AA108" s="471"/>
      <c r="AB108" s="468"/>
      <c r="AC108" s="469" t="str">
        <f t="shared" si="400"/>
        <v/>
      </c>
      <c r="AD108" s="470"/>
      <c r="AE108" s="469" t="str">
        <f t="shared" si="401"/>
        <v/>
      </c>
      <c r="AF108" s="470"/>
      <c r="AG108" s="471"/>
      <c r="AH108" s="468">
        <v>1</v>
      </c>
      <c r="AI108" s="469">
        <f t="shared" si="402"/>
        <v>14</v>
      </c>
      <c r="AJ108" s="470">
        <v>1</v>
      </c>
      <c r="AK108" s="469">
        <f t="shared" si="403"/>
        <v>14</v>
      </c>
      <c r="AL108" s="470">
        <v>3</v>
      </c>
      <c r="AM108" s="471" t="s">
        <v>104</v>
      </c>
      <c r="AN108" s="468"/>
      <c r="AO108" s="469" t="str">
        <f t="shared" si="404"/>
        <v/>
      </c>
      <c r="AP108" s="470"/>
      <c r="AQ108" s="469" t="str">
        <f t="shared" si="405"/>
        <v/>
      </c>
      <c r="AR108" s="470"/>
      <c r="AS108" s="471"/>
      <c r="AT108" s="468"/>
      <c r="AU108" s="469" t="str">
        <f t="shared" si="406"/>
        <v/>
      </c>
      <c r="AV108" s="470"/>
      <c r="AW108" s="469" t="str">
        <f t="shared" si="407"/>
        <v/>
      </c>
      <c r="AX108" s="470"/>
      <c r="AY108" s="471"/>
      <c r="AZ108" s="477"/>
      <c r="BA108" s="478"/>
      <c r="BB108" s="478"/>
      <c r="BC108" s="479"/>
      <c r="BD108" s="480"/>
      <c r="BE108" s="413"/>
      <c r="BF108" s="273" t="s">
        <v>288</v>
      </c>
      <c r="BG108" s="93" t="s">
        <v>289</v>
      </c>
    </row>
    <row r="109" spans="1:59" s="14" customFormat="1" ht="15.75" customHeight="1">
      <c r="A109" s="476" t="s">
        <v>487</v>
      </c>
      <c r="B109" s="458" t="s">
        <v>19</v>
      </c>
      <c r="C109" s="473" t="s">
        <v>505</v>
      </c>
      <c r="D109" s="468"/>
      <c r="E109" s="469" t="str">
        <f t="shared" si="392"/>
        <v/>
      </c>
      <c r="F109" s="470"/>
      <c r="G109" s="469" t="str">
        <f t="shared" si="393"/>
        <v/>
      </c>
      <c r="H109" s="470"/>
      <c r="I109" s="471"/>
      <c r="J109" s="468"/>
      <c r="K109" s="469" t="str">
        <f t="shared" si="394"/>
        <v/>
      </c>
      <c r="L109" s="470"/>
      <c r="M109" s="469" t="str">
        <f t="shared" si="395"/>
        <v/>
      </c>
      <c r="N109" s="470"/>
      <c r="O109" s="471"/>
      <c r="P109" s="468"/>
      <c r="Q109" s="469" t="str">
        <f t="shared" si="396"/>
        <v/>
      </c>
      <c r="R109" s="470"/>
      <c r="S109" s="469" t="str">
        <f t="shared" si="397"/>
        <v/>
      </c>
      <c r="T109" s="470"/>
      <c r="U109" s="471"/>
      <c r="V109" s="468"/>
      <c r="W109" s="469" t="str">
        <f t="shared" si="398"/>
        <v/>
      </c>
      <c r="X109" s="470"/>
      <c r="Y109" s="469" t="str">
        <f t="shared" si="399"/>
        <v/>
      </c>
      <c r="Z109" s="470"/>
      <c r="AA109" s="471"/>
      <c r="AB109" s="468">
        <v>2</v>
      </c>
      <c r="AC109" s="469">
        <f t="shared" si="400"/>
        <v>28</v>
      </c>
      <c r="AD109" s="470">
        <v>1</v>
      </c>
      <c r="AE109" s="469">
        <f t="shared" si="401"/>
        <v>14</v>
      </c>
      <c r="AF109" s="470">
        <v>5</v>
      </c>
      <c r="AG109" s="471" t="s">
        <v>15</v>
      </c>
      <c r="AH109" s="468"/>
      <c r="AI109" s="469" t="str">
        <f t="shared" si="402"/>
        <v/>
      </c>
      <c r="AJ109" s="470"/>
      <c r="AK109" s="469" t="str">
        <f t="shared" si="403"/>
        <v/>
      </c>
      <c r="AL109" s="470"/>
      <c r="AM109" s="471"/>
      <c r="AN109" s="468"/>
      <c r="AO109" s="469" t="str">
        <f t="shared" si="404"/>
        <v/>
      </c>
      <c r="AP109" s="470"/>
      <c r="AQ109" s="469" t="str">
        <f t="shared" si="405"/>
        <v/>
      </c>
      <c r="AR109" s="470"/>
      <c r="AS109" s="471"/>
      <c r="AT109" s="468"/>
      <c r="AU109" s="469" t="str">
        <f t="shared" si="406"/>
        <v/>
      </c>
      <c r="AV109" s="470"/>
      <c r="AW109" s="469" t="str">
        <f t="shared" si="407"/>
        <v/>
      </c>
      <c r="AX109" s="470"/>
      <c r="AY109" s="471"/>
      <c r="AZ109" s="477"/>
      <c r="BA109" s="478"/>
      <c r="BB109" s="478"/>
      <c r="BC109" s="479"/>
      <c r="BD109" s="480"/>
      <c r="BE109" s="413"/>
      <c r="BF109" s="273" t="s">
        <v>262</v>
      </c>
      <c r="BG109" s="93" t="s">
        <v>341</v>
      </c>
    </row>
    <row r="110" spans="1:59" s="14" customFormat="1" ht="15.75" customHeight="1">
      <c r="A110" s="476" t="s">
        <v>488</v>
      </c>
      <c r="B110" s="458" t="s">
        <v>19</v>
      </c>
      <c r="C110" s="473" t="s">
        <v>506</v>
      </c>
      <c r="D110" s="468"/>
      <c r="E110" s="469" t="str">
        <f t="shared" si="392"/>
        <v/>
      </c>
      <c r="F110" s="470"/>
      <c r="G110" s="469" t="str">
        <f t="shared" si="393"/>
        <v/>
      </c>
      <c r="H110" s="470"/>
      <c r="I110" s="471"/>
      <c r="J110" s="468"/>
      <c r="K110" s="469" t="str">
        <f t="shared" si="394"/>
        <v/>
      </c>
      <c r="L110" s="470"/>
      <c r="M110" s="469" t="str">
        <f t="shared" si="395"/>
        <v/>
      </c>
      <c r="N110" s="470"/>
      <c r="O110" s="471"/>
      <c r="P110" s="468"/>
      <c r="Q110" s="469" t="str">
        <f t="shared" si="396"/>
        <v/>
      </c>
      <c r="R110" s="470"/>
      <c r="S110" s="469" t="str">
        <f t="shared" si="397"/>
        <v/>
      </c>
      <c r="T110" s="470"/>
      <c r="U110" s="471"/>
      <c r="V110" s="468"/>
      <c r="W110" s="469" t="str">
        <f t="shared" si="398"/>
        <v/>
      </c>
      <c r="X110" s="470"/>
      <c r="Y110" s="469" t="str">
        <f t="shared" si="399"/>
        <v/>
      </c>
      <c r="Z110" s="470"/>
      <c r="AA110" s="471"/>
      <c r="AB110" s="468"/>
      <c r="AC110" s="469" t="str">
        <f t="shared" si="400"/>
        <v/>
      </c>
      <c r="AD110" s="470"/>
      <c r="AE110" s="469" t="str">
        <f t="shared" si="401"/>
        <v/>
      </c>
      <c r="AF110" s="470"/>
      <c r="AG110" s="471"/>
      <c r="AH110" s="468">
        <v>3</v>
      </c>
      <c r="AI110" s="469">
        <f t="shared" si="402"/>
        <v>42</v>
      </c>
      <c r="AJ110" s="470">
        <v>1</v>
      </c>
      <c r="AK110" s="469">
        <f t="shared" si="403"/>
        <v>14</v>
      </c>
      <c r="AL110" s="470">
        <v>6</v>
      </c>
      <c r="AM110" s="471" t="s">
        <v>15</v>
      </c>
      <c r="AN110" s="468"/>
      <c r="AO110" s="469" t="str">
        <f t="shared" si="404"/>
        <v/>
      </c>
      <c r="AP110" s="470"/>
      <c r="AQ110" s="469" t="str">
        <f t="shared" si="405"/>
        <v/>
      </c>
      <c r="AR110" s="470"/>
      <c r="AS110" s="471"/>
      <c r="AT110" s="468"/>
      <c r="AU110" s="469" t="str">
        <f t="shared" si="406"/>
        <v/>
      </c>
      <c r="AV110" s="470"/>
      <c r="AW110" s="469" t="str">
        <f t="shared" si="407"/>
        <v/>
      </c>
      <c r="AX110" s="470"/>
      <c r="AY110" s="471"/>
      <c r="AZ110" s="477"/>
      <c r="BA110" s="478"/>
      <c r="BB110" s="478"/>
      <c r="BC110" s="479"/>
      <c r="BD110" s="480"/>
      <c r="BE110" s="413"/>
      <c r="BF110" s="273" t="s">
        <v>262</v>
      </c>
      <c r="BG110" s="93" t="s">
        <v>341</v>
      </c>
    </row>
    <row r="111" spans="1:59" s="14" customFormat="1" ht="15.75" customHeight="1">
      <c r="A111" s="476" t="s">
        <v>489</v>
      </c>
      <c r="B111" s="458" t="s">
        <v>19</v>
      </c>
      <c r="C111" s="473" t="s">
        <v>507</v>
      </c>
      <c r="D111" s="468"/>
      <c r="E111" s="469" t="str">
        <f t="shared" si="392"/>
        <v/>
      </c>
      <c r="F111" s="470"/>
      <c r="G111" s="469" t="str">
        <f t="shared" si="393"/>
        <v/>
      </c>
      <c r="H111" s="470"/>
      <c r="I111" s="471"/>
      <c r="J111" s="468"/>
      <c r="K111" s="469" t="str">
        <f t="shared" si="394"/>
        <v/>
      </c>
      <c r="L111" s="470"/>
      <c r="M111" s="469" t="str">
        <f t="shared" si="395"/>
        <v/>
      </c>
      <c r="N111" s="470"/>
      <c r="O111" s="471"/>
      <c r="P111" s="468"/>
      <c r="Q111" s="469" t="str">
        <f t="shared" si="396"/>
        <v/>
      </c>
      <c r="R111" s="470"/>
      <c r="S111" s="469" t="str">
        <f t="shared" si="397"/>
        <v/>
      </c>
      <c r="T111" s="470"/>
      <c r="U111" s="471"/>
      <c r="V111" s="468"/>
      <c r="W111" s="469" t="str">
        <f t="shared" si="398"/>
        <v/>
      </c>
      <c r="X111" s="470"/>
      <c r="Y111" s="469" t="str">
        <f t="shared" si="399"/>
        <v/>
      </c>
      <c r="Z111" s="470"/>
      <c r="AA111" s="471"/>
      <c r="AB111" s="468">
        <v>1</v>
      </c>
      <c r="AC111" s="469">
        <f t="shared" si="400"/>
        <v>14</v>
      </c>
      <c r="AD111" s="470">
        <v>1</v>
      </c>
      <c r="AE111" s="469">
        <f t="shared" si="401"/>
        <v>14</v>
      </c>
      <c r="AF111" s="470">
        <v>2</v>
      </c>
      <c r="AG111" s="471" t="s">
        <v>104</v>
      </c>
      <c r="AH111" s="468"/>
      <c r="AI111" s="469" t="str">
        <f t="shared" si="402"/>
        <v/>
      </c>
      <c r="AJ111" s="470"/>
      <c r="AK111" s="469" t="str">
        <f t="shared" si="403"/>
        <v/>
      </c>
      <c r="AL111" s="470"/>
      <c r="AM111" s="471"/>
      <c r="AN111" s="468"/>
      <c r="AO111" s="469" t="str">
        <f t="shared" si="404"/>
        <v/>
      </c>
      <c r="AP111" s="470"/>
      <c r="AQ111" s="469" t="str">
        <f t="shared" si="405"/>
        <v/>
      </c>
      <c r="AR111" s="470"/>
      <c r="AS111" s="471"/>
      <c r="AT111" s="468"/>
      <c r="AU111" s="469" t="str">
        <f t="shared" si="406"/>
        <v/>
      </c>
      <c r="AV111" s="470"/>
      <c r="AW111" s="469" t="str">
        <f t="shared" si="407"/>
        <v/>
      </c>
      <c r="AX111" s="470"/>
      <c r="AY111" s="471"/>
      <c r="AZ111" s="477"/>
      <c r="BA111" s="478"/>
      <c r="BB111" s="478"/>
      <c r="BC111" s="479"/>
      <c r="BD111" s="480"/>
      <c r="BE111" s="413"/>
      <c r="BF111" s="273" t="s">
        <v>222</v>
      </c>
      <c r="BG111" s="93" t="s">
        <v>461</v>
      </c>
    </row>
    <row r="112" spans="1:59" s="14" customFormat="1" ht="15.75" customHeight="1">
      <c r="A112" s="476" t="s">
        <v>490</v>
      </c>
      <c r="B112" s="458" t="s">
        <v>19</v>
      </c>
      <c r="C112" s="473" t="s">
        <v>508</v>
      </c>
      <c r="D112" s="468"/>
      <c r="E112" s="469" t="str">
        <f t="shared" si="392"/>
        <v/>
      </c>
      <c r="F112" s="470"/>
      <c r="G112" s="469" t="str">
        <f t="shared" si="393"/>
        <v/>
      </c>
      <c r="H112" s="470"/>
      <c r="I112" s="471"/>
      <c r="J112" s="468"/>
      <c r="K112" s="469" t="str">
        <f t="shared" si="394"/>
        <v/>
      </c>
      <c r="L112" s="470"/>
      <c r="M112" s="469" t="str">
        <f t="shared" si="395"/>
        <v/>
      </c>
      <c r="N112" s="470"/>
      <c r="O112" s="471"/>
      <c r="P112" s="468"/>
      <c r="Q112" s="469" t="str">
        <f t="shared" si="396"/>
        <v/>
      </c>
      <c r="R112" s="470"/>
      <c r="S112" s="469" t="str">
        <f t="shared" si="397"/>
        <v/>
      </c>
      <c r="T112" s="470"/>
      <c r="U112" s="471"/>
      <c r="V112" s="468"/>
      <c r="W112" s="469" t="str">
        <f t="shared" si="398"/>
        <v/>
      </c>
      <c r="X112" s="470"/>
      <c r="Y112" s="469" t="str">
        <f t="shared" si="399"/>
        <v/>
      </c>
      <c r="Z112" s="470"/>
      <c r="AA112" s="471"/>
      <c r="AB112" s="468"/>
      <c r="AC112" s="469" t="str">
        <f t="shared" si="400"/>
        <v/>
      </c>
      <c r="AD112" s="470"/>
      <c r="AE112" s="469" t="str">
        <f t="shared" si="401"/>
        <v/>
      </c>
      <c r="AF112" s="470"/>
      <c r="AG112" s="471"/>
      <c r="AH112" s="468">
        <v>1</v>
      </c>
      <c r="AI112" s="469">
        <f t="shared" si="402"/>
        <v>14</v>
      </c>
      <c r="AJ112" s="470">
        <v>1</v>
      </c>
      <c r="AK112" s="469">
        <f t="shared" si="403"/>
        <v>14</v>
      </c>
      <c r="AL112" s="470">
        <v>2</v>
      </c>
      <c r="AM112" s="471"/>
      <c r="AN112" s="468"/>
      <c r="AO112" s="469" t="str">
        <f t="shared" si="404"/>
        <v/>
      </c>
      <c r="AP112" s="470"/>
      <c r="AQ112" s="469" t="str">
        <f t="shared" si="405"/>
        <v/>
      </c>
      <c r="AR112" s="470"/>
      <c r="AS112" s="471"/>
      <c r="AT112" s="468"/>
      <c r="AU112" s="469" t="str">
        <f t="shared" si="406"/>
        <v/>
      </c>
      <c r="AV112" s="470"/>
      <c r="AW112" s="469" t="str">
        <f t="shared" si="407"/>
        <v/>
      </c>
      <c r="AX112" s="470"/>
      <c r="AY112" s="471"/>
      <c r="AZ112" s="477"/>
      <c r="BA112" s="478"/>
      <c r="BB112" s="478"/>
      <c r="BC112" s="479"/>
      <c r="BD112" s="480"/>
      <c r="BE112" s="413"/>
      <c r="BF112" s="273" t="s">
        <v>222</v>
      </c>
      <c r="BG112" s="93" t="s">
        <v>461</v>
      </c>
    </row>
    <row r="113" spans="1:59" s="14" customFormat="1" ht="15.75" customHeight="1">
      <c r="A113" s="476" t="s">
        <v>491</v>
      </c>
      <c r="B113" s="458" t="s">
        <v>19</v>
      </c>
      <c r="C113" s="473" t="s">
        <v>509</v>
      </c>
      <c r="D113" s="468"/>
      <c r="E113" s="469" t="str">
        <f t="shared" si="392"/>
        <v/>
      </c>
      <c r="F113" s="470"/>
      <c r="G113" s="469" t="str">
        <f t="shared" si="393"/>
        <v/>
      </c>
      <c r="H113" s="470"/>
      <c r="I113" s="471"/>
      <c r="J113" s="468"/>
      <c r="K113" s="469" t="str">
        <f t="shared" si="394"/>
        <v/>
      </c>
      <c r="L113" s="470"/>
      <c r="M113" s="469" t="str">
        <f t="shared" si="395"/>
        <v/>
      </c>
      <c r="N113" s="470"/>
      <c r="O113" s="471"/>
      <c r="P113" s="468"/>
      <c r="Q113" s="469" t="str">
        <f t="shared" si="396"/>
        <v/>
      </c>
      <c r="R113" s="470"/>
      <c r="S113" s="469" t="str">
        <f t="shared" si="397"/>
        <v/>
      </c>
      <c r="T113" s="470"/>
      <c r="U113" s="471"/>
      <c r="V113" s="468"/>
      <c r="W113" s="469" t="str">
        <f t="shared" si="398"/>
        <v/>
      </c>
      <c r="X113" s="470"/>
      <c r="Y113" s="469" t="str">
        <f t="shared" si="399"/>
        <v/>
      </c>
      <c r="Z113" s="470"/>
      <c r="AA113" s="471"/>
      <c r="AB113" s="468">
        <v>1</v>
      </c>
      <c r="AC113" s="469">
        <f t="shared" si="400"/>
        <v>14</v>
      </c>
      <c r="AD113" s="470">
        <v>1</v>
      </c>
      <c r="AE113" s="469">
        <f t="shared" si="401"/>
        <v>14</v>
      </c>
      <c r="AF113" s="470">
        <v>2</v>
      </c>
      <c r="AG113" s="471" t="s">
        <v>104</v>
      </c>
      <c r="AH113" s="468"/>
      <c r="AI113" s="469" t="str">
        <f t="shared" si="402"/>
        <v/>
      </c>
      <c r="AJ113" s="470"/>
      <c r="AK113" s="469" t="str">
        <f t="shared" si="403"/>
        <v/>
      </c>
      <c r="AL113" s="470"/>
      <c r="AM113" s="471"/>
      <c r="AN113" s="468"/>
      <c r="AO113" s="469" t="str">
        <f t="shared" si="404"/>
        <v/>
      </c>
      <c r="AP113" s="470"/>
      <c r="AQ113" s="469" t="str">
        <f t="shared" si="405"/>
        <v/>
      </c>
      <c r="AR113" s="470"/>
      <c r="AS113" s="471"/>
      <c r="AT113" s="468"/>
      <c r="AU113" s="469" t="str">
        <f t="shared" si="406"/>
        <v/>
      </c>
      <c r="AV113" s="470"/>
      <c r="AW113" s="469" t="str">
        <f t="shared" si="407"/>
        <v/>
      </c>
      <c r="AX113" s="470"/>
      <c r="AY113" s="471"/>
      <c r="AZ113" s="477"/>
      <c r="BA113" s="478"/>
      <c r="BB113" s="478"/>
      <c r="BC113" s="479"/>
      <c r="BD113" s="480"/>
      <c r="BE113" s="413"/>
      <c r="BF113" s="273" t="s">
        <v>222</v>
      </c>
      <c r="BG113" s="93" t="s">
        <v>461</v>
      </c>
    </row>
    <row r="114" spans="1:59" s="14" customFormat="1" ht="15.75" customHeight="1" thickBot="1">
      <c r="A114" s="476" t="s">
        <v>492</v>
      </c>
      <c r="B114" s="458" t="s">
        <v>19</v>
      </c>
      <c r="C114" s="473" t="s">
        <v>510</v>
      </c>
      <c r="D114" s="468"/>
      <c r="E114" s="469" t="str">
        <f t="shared" si="392"/>
        <v/>
      </c>
      <c r="F114" s="470"/>
      <c r="G114" s="469" t="str">
        <f t="shared" si="393"/>
        <v/>
      </c>
      <c r="H114" s="470"/>
      <c r="I114" s="471"/>
      <c r="J114" s="468"/>
      <c r="K114" s="469" t="str">
        <f t="shared" si="394"/>
        <v/>
      </c>
      <c r="L114" s="470"/>
      <c r="M114" s="469" t="str">
        <f t="shared" si="395"/>
        <v/>
      </c>
      <c r="N114" s="470"/>
      <c r="O114" s="471"/>
      <c r="P114" s="468"/>
      <c r="Q114" s="469" t="str">
        <f t="shared" si="396"/>
        <v/>
      </c>
      <c r="R114" s="470"/>
      <c r="S114" s="469" t="str">
        <f t="shared" si="397"/>
        <v/>
      </c>
      <c r="T114" s="470"/>
      <c r="U114" s="471"/>
      <c r="V114" s="468"/>
      <c r="W114" s="469" t="str">
        <f t="shared" si="398"/>
        <v/>
      </c>
      <c r="X114" s="470"/>
      <c r="Y114" s="469" t="str">
        <f t="shared" si="399"/>
        <v/>
      </c>
      <c r="Z114" s="470"/>
      <c r="AA114" s="471"/>
      <c r="AB114" s="468"/>
      <c r="AC114" s="469" t="str">
        <f t="shared" si="400"/>
        <v/>
      </c>
      <c r="AD114" s="470"/>
      <c r="AE114" s="469" t="str">
        <f t="shared" si="401"/>
        <v/>
      </c>
      <c r="AF114" s="470"/>
      <c r="AG114" s="471"/>
      <c r="AH114" s="468">
        <v>1</v>
      </c>
      <c r="AI114" s="469">
        <f t="shared" si="402"/>
        <v>14</v>
      </c>
      <c r="AJ114" s="470">
        <v>1</v>
      </c>
      <c r="AK114" s="469">
        <f t="shared" si="403"/>
        <v>14</v>
      </c>
      <c r="AL114" s="470">
        <v>2</v>
      </c>
      <c r="AM114" s="471"/>
      <c r="AN114" s="468"/>
      <c r="AO114" s="469" t="str">
        <f t="shared" si="404"/>
        <v/>
      </c>
      <c r="AP114" s="470"/>
      <c r="AQ114" s="469" t="str">
        <f t="shared" si="405"/>
        <v/>
      </c>
      <c r="AR114" s="470"/>
      <c r="AS114" s="471"/>
      <c r="AT114" s="468"/>
      <c r="AU114" s="469" t="str">
        <f t="shared" si="406"/>
        <v/>
      </c>
      <c r="AV114" s="470"/>
      <c r="AW114" s="469" t="str">
        <f t="shared" si="407"/>
        <v/>
      </c>
      <c r="AX114" s="470"/>
      <c r="AY114" s="471"/>
      <c r="AZ114" s="749"/>
      <c r="BA114" s="750"/>
      <c r="BB114" s="750"/>
      <c r="BC114" s="751"/>
      <c r="BD114" s="752"/>
      <c r="BE114" s="753"/>
      <c r="BF114" s="273" t="s">
        <v>288</v>
      </c>
      <c r="BG114" s="93" t="s">
        <v>511</v>
      </c>
    </row>
    <row r="115" spans="1:59" s="14" customFormat="1" ht="24.75" hidden="1" customHeight="1" thickTop="1" thickBot="1">
      <c r="A115" s="780"/>
      <c r="B115" s="781"/>
      <c r="C115" s="781"/>
      <c r="D115" s="781"/>
      <c r="E115" s="781"/>
      <c r="F115" s="781"/>
      <c r="G115" s="781"/>
      <c r="H115" s="781"/>
      <c r="I115" s="781"/>
      <c r="J115" s="781"/>
      <c r="K115" s="781"/>
      <c r="L115" s="781"/>
      <c r="M115" s="781"/>
      <c r="N115" s="781"/>
      <c r="O115" s="781"/>
      <c r="P115" s="781"/>
      <c r="Q115" s="781"/>
      <c r="R115" s="781"/>
      <c r="S115" s="781"/>
      <c r="T115" s="781"/>
      <c r="U115" s="781"/>
      <c r="V115" s="781"/>
      <c r="W115" s="781"/>
      <c r="X115" s="781"/>
      <c r="Y115" s="781"/>
      <c r="Z115" s="781"/>
      <c r="AA115" s="781"/>
      <c r="AB115" s="781"/>
      <c r="AC115" s="781"/>
      <c r="AD115" s="781"/>
      <c r="AE115" s="781"/>
      <c r="AF115" s="781"/>
      <c r="AG115" s="781"/>
      <c r="AH115" s="781"/>
      <c r="AI115" s="781"/>
      <c r="AJ115" s="781"/>
      <c r="AK115" s="781"/>
      <c r="AL115" s="781"/>
      <c r="AM115" s="781"/>
      <c r="AN115" s="781"/>
      <c r="AO115" s="781"/>
      <c r="AP115" s="781"/>
      <c r="AQ115" s="781"/>
      <c r="AR115" s="781"/>
      <c r="AS115" s="781"/>
      <c r="AT115" s="781"/>
      <c r="AU115" s="781"/>
      <c r="AV115" s="781"/>
      <c r="AW115" s="781"/>
      <c r="AX115" s="781"/>
      <c r="AY115" s="782"/>
      <c r="AZ115" s="169"/>
      <c r="BA115" s="169"/>
      <c r="BB115" s="169"/>
      <c r="BC115" s="169"/>
      <c r="BD115" s="169"/>
      <c r="BE115" s="170"/>
      <c r="BF115" s="274"/>
      <c r="BG115" s="171"/>
    </row>
    <row r="116" spans="1:59" s="14" customFormat="1" ht="22.5" hidden="1" customHeight="1" thickTop="1" thickBot="1">
      <c r="A116" s="125"/>
      <c r="B116" s="126"/>
      <c r="C116" s="127"/>
      <c r="D116" s="128"/>
      <c r="E116" s="128"/>
      <c r="F116" s="128"/>
      <c r="G116" s="128"/>
      <c r="H116" s="128"/>
      <c r="I116" s="128"/>
      <c r="J116" s="128"/>
      <c r="K116" s="128"/>
      <c r="L116" s="128"/>
      <c r="M116" s="129"/>
      <c r="N116" s="130"/>
      <c r="O116" s="130"/>
      <c r="P116" s="128"/>
      <c r="Q116" s="128"/>
      <c r="R116" s="128"/>
      <c r="S116" s="128"/>
      <c r="T116" s="128"/>
      <c r="U116" s="128"/>
      <c r="V116" s="128"/>
      <c r="W116" s="128"/>
      <c r="X116" s="128"/>
      <c r="Y116" s="129"/>
      <c r="Z116" s="130"/>
      <c r="AA116" s="130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128"/>
      <c r="AT116" s="128"/>
      <c r="AU116" s="128"/>
      <c r="AV116" s="128"/>
      <c r="AW116" s="128"/>
      <c r="AX116" s="128"/>
      <c r="AY116" s="131"/>
      <c r="AZ116" s="19"/>
      <c r="BA116" s="20"/>
      <c r="BB116" s="20"/>
      <c r="BC116" s="20"/>
      <c r="BD116" s="20"/>
      <c r="BE116" s="21"/>
    </row>
    <row r="117" spans="1:59" s="14" customFormat="1" ht="15.75" customHeight="1" thickTop="1" thickBot="1">
      <c r="A117" s="783"/>
      <c r="B117" s="784"/>
      <c r="C117" s="784"/>
      <c r="D117" s="784"/>
      <c r="E117" s="784"/>
      <c r="F117" s="784"/>
      <c r="G117" s="784"/>
      <c r="H117" s="784"/>
      <c r="I117" s="784"/>
      <c r="J117" s="784"/>
      <c r="K117" s="784"/>
      <c r="L117" s="784"/>
      <c r="M117" s="784"/>
      <c r="N117" s="784"/>
      <c r="O117" s="784"/>
      <c r="P117" s="784"/>
      <c r="Q117" s="784"/>
      <c r="R117" s="784"/>
      <c r="S117" s="784"/>
      <c r="T117" s="784"/>
      <c r="U117" s="784"/>
      <c r="V117" s="784"/>
      <c r="W117" s="784"/>
      <c r="X117" s="784"/>
      <c r="Y117" s="784"/>
      <c r="Z117" s="784"/>
      <c r="AA117" s="784"/>
      <c r="AB117" s="784"/>
      <c r="AC117" s="784"/>
      <c r="AD117" s="784"/>
      <c r="AE117" s="784"/>
      <c r="AF117" s="784"/>
      <c r="AG117" s="784"/>
      <c r="AH117" s="784"/>
      <c r="AI117" s="784"/>
      <c r="AJ117" s="784"/>
      <c r="AK117" s="784"/>
      <c r="AL117" s="784"/>
      <c r="AM117" s="784"/>
      <c r="AN117" s="784"/>
      <c r="AO117" s="784"/>
      <c r="AP117" s="784"/>
      <c r="AQ117" s="784"/>
      <c r="AR117" s="784"/>
      <c r="AS117" s="784"/>
      <c r="AT117" s="784"/>
      <c r="AU117" s="784"/>
      <c r="AV117" s="784"/>
      <c r="AW117" s="784"/>
      <c r="AX117" s="784"/>
      <c r="AY117" s="784"/>
      <c r="AZ117" s="25"/>
      <c r="BA117" s="25"/>
      <c r="BB117" s="25"/>
      <c r="BC117" s="25"/>
      <c r="BD117" s="25"/>
      <c r="BE117" s="26"/>
    </row>
    <row r="118" spans="1:59" s="14" customFormat="1" ht="15.75" hidden="1" customHeight="1" thickTop="1">
      <c r="A118" s="777" t="s">
        <v>22</v>
      </c>
      <c r="B118" s="778"/>
      <c r="C118" s="778"/>
      <c r="D118" s="778"/>
      <c r="E118" s="778"/>
      <c r="F118" s="778"/>
      <c r="G118" s="778"/>
      <c r="H118" s="778"/>
      <c r="I118" s="778"/>
      <c r="J118" s="778"/>
      <c r="K118" s="778"/>
      <c r="L118" s="778"/>
      <c r="M118" s="778"/>
      <c r="N118" s="778"/>
      <c r="O118" s="778"/>
      <c r="P118" s="778"/>
      <c r="Q118" s="778"/>
      <c r="R118" s="778"/>
      <c r="S118" s="778"/>
      <c r="T118" s="778"/>
      <c r="U118" s="778"/>
      <c r="V118" s="778"/>
      <c r="W118" s="778"/>
      <c r="X118" s="778"/>
      <c r="Y118" s="778"/>
      <c r="Z118" s="778"/>
      <c r="AA118" s="778"/>
      <c r="AB118" s="778"/>
      <c r="AC118" s="778"/>
      <c r="AD118" s="778"/>
      <c r="AE118" s="778"/>
      <c r="AF118" s="778"/>
      <c r="AG118" s="778"/>
      <c r="AH118" s="778"/>
      <c r="AI118" s="778"/>
      <c r="AJ118" s="778"/>
      <c r="AK118" s="778"/>
      <c r="AL118" s="778"/>
      <c r="AM118" s="778"/>
      <c r="AN118" s="778"/>
      <c r="AO118" s="778"/>
      <c r="AP118" s="778"/>
      <c r="AQ118" s="778"/>
      <c r="AR118" s="778"/>
      <c r="AS118" s="778"/>
      <c r="AT118" s="778"/>
      <c r="AU118" s="778"/>
      <c r="AV118" s="778"/>
      <c r="AW118" s="778"/>
      <c r="AX118" s="778"/>
      <c r="AY118" s="779"/>
      <c r="AZ118" s="28"/>
      <c r="BA118" s="28"/>
      <c r="BB118" s="28"/>
      <c r="BC118" s="28"/>
      <c r="BD118" s="28"/>
      <c r="BE118" s="29"/>
    </row>
    <row r="119" spans="1:59" s="14" customFormat="1" ht="15.75" customHeight="1" thickTop="1">
      <c r="A119" s="482"/>
      <c r="B119" s="483"/>
      <c r="C119" s="484" t="s">
        <v>23</v>
      </c>
      <c r="D119" s="485"/>
      <c r="E119" s="485"/>
      <c r="F119" s="485"/>
      <c r="G119" s="485"/>
      <c r="H119" s="430"/>
      <c r="I119" s="486" t="str">
        <f>IF(COUNTIF(I10:I56,"A")=0,"",COUNTIF(I10:I56,"A"))</f>
        <v/>
      </c>
      <c r="J119" s="487"/>
      <c r="K119" s="485"/>
      <c r="L119" s="485"/>
      <c r="M119" s="485"/>
      <c r="N119" s="430"/>
      <c r="O119" s="486" t="str">
        <f>IF(COUNTIF(O10:O56,"A")=0,"",COUNTIF(O10:O56,"A"))</f>
        <v/>
      </c>
      <c r="P119" s="487"/>
      <c r="Q119" s="485"/>
      <c r="R119" s="485"/>
      <c r="S119" s="485"/>
      <c r="T119" s="430"/>
      <c r="U119" s="486" t="str">
        <f>IF(COUNTIF(U10:U56,"A")=0,"",COUNTIF(U10:U56,"A"))</f>
        <v/>
      </c>
      <c r="V119" s="487"/>
      <c r="W119" s="485"/>
      <c r="X119" s="485"/>
      <c r="Y119" s="485"/>
      <c r="Z119" s="430"/>
      <c r="AA119" s="486" t="str">
        <f>IF(COUNTIF(AA10:AA56,"A")=0,"",COUNTIF(AA10:AA56,"A"))</f>
        <v/>
      </c>
      <c r="AB119" s="487"/>
      <c r="AC119" s="485"/>
      <c r="AD119" s="485"/>
      <c r="AE119" s="485"/>
      <c r="AF119" s="430"/>
      <c r="AG119" s="486" t="str">
        <f>IF(COUNTIF(AG10:AG56,"A")=0,"",COUNTIF(AG10:AG56,"A"))</f>
        <v/>
      </c>
      <c r="AH119" s="487"/>
      <c r="AI119" s="485"/>
      <c r="AJ119" s="485"/>
      <c r="AK119" s="485"/>
      <c r="AL119" s="430"/>
      <c r="AM119" s="486" t="str">
        <f>IF(COUNTIF(AM10:AM56,"A")=0,"",COUNTIF(AM10:AM56,"A"))</f>
        <v/>
      </c>
      <c r="AN119" s="487"/>
      <c r="AO119" s="485"/>
      <c r="AP119" s="485"/>
      <c r="AQ119" s="485"/>
      <c r="AR119" s="430"/>
      <c r="AS119" s="486" t="str">
        <f>IF(COUNTIF(AS10:AS56,"A")=0,"",COUNTIF(AS10:AS56,"A"))</f>
        <v/>
      </c>
      <c r="AT119" s="487"/>
      <c r="AU119" s="485"/>
      <c r="AV119" s="485"/>
      <c r="AW119" s="485"/>
      <c r="AX119" s="430"/>
      <c r="AY119" s="486">
        <f>IF(COUNTIF(AY10:AY56,"A")=0,"",COUNTIF(AY10:AY56,"A"))</f>
        <v>1</v>
      </c>
      <c r="AZ119" s="488"/>
      <c r="BA119" s="485"/>
      <c r="BB119" s="485"/>
      <c r="BC119" s="485"/>
      <c r="BD119" s="430"/>
      <c r="BE119" s="489">
        <f>IF(SUM(I119:AY119)=0,"",SUM(I119:AY119))</f>
        <v>1</v>
      </c>
    </row>
    <row r="120" spans="1:59" s="14" customFormat="1" ht="15.75" customHeight="1">
      <c r="A120" s="490"/>
      <c r="B120" s="483"/>
      <c r="C120" s="484" t="s">
        <v>24</v>
      </c>
      <c r="D120" s="485"/>
      <c r="E120" s="485"/>
      <c r="F120" s="485"/>
      <c r="G120" s="485"/>
      <c r="H120" s="430"/>
      <c r="I120" s="486" t="str">
        <f>IF(COUNTIF(I10:I56,"B")=0,"",COUNTIF(I10:I56,"B"))</f>
        <v/>
      </c>
      <c r="J120" s="487"/>
      <c r="K120" s="485"/>
      <c r="L120" s="485"/>
      <c r="M120" s="485"/>
      <c r="N120" s="430"/>
      <c r="O120" s="486" t="str">
        <f>IF(COUNTIF(O10:O56,"B")=0,"",COUNTIF(O10:O56,"B"))</f>
        <v/>
      </c>
      <c r="P120" s="487"/>
      <c r="Q120" s="485"/>
      <c r="R120" s="485"/>
      <c r="S120" s="485"/>
      <c r="T120" s="430"/>
      <c r="U120" s="486" t="str">
        <f>IF(COUNTIF(U10:U56,"B")=0,"",COUNTIF(U10:U56,"B"))</f>
        <v/>
      </c>
      <c r="V120" s="487"/>
      <c r="W120" s="485"/>
      <c r="X120" s="485"/>
      <c r="Y120" s="485"/>
      <c r="Z120" s="430"/>
      <c r="AA120" s="486" t="str">
        <f>IF(COUNTIF(AA10:AA56,"B")=0,"",COUNTIF(AA10:AA56,"B"))</f>
        <v/>
      </c>
      <c r="AB120" s="487"/>
      <c r="AC120" s="485"/>
      <c r="AD120" s="485"/>
      <c r="AE120" s="485"/>
      <c r="AF120" s="430"/>
      <c r="AG120" s="486" t="str">
        <f>IF(COUNTIF(AG10:AG56,"B")=0,"",COUNTIF(AG10:AG56,"B"))</f>
        <v/>
      </c>
      <c r="AH120" s="487"/>
      <c r="AI120" s="485"/>
      <c r="AJ120" s="485"/>
      <c r="AK120" s="485"/>
      <c r="AL120" s="430"/>
      <c r="AM120" s="486" t="str">
        <f>IF(COUNTIF(AM10:AM56,"B")=0,"",COUNTIF(AM10:AM56,"B"))</f>
        <v/>
      </c>
      <c r="AN120" s="487"/>
      <c r="AO120" s="485"/>
      <c r="AP120" s="485"/>
      <c r="AQ120" s="485"/>
      <c r="AR120" s="430"/>
      <c r="AS120" s="486" t="str">
        <f>IF(COUNTIF(AS10:AS56,"B")=0,"",COUNTIF(AS10:AS56,"B"))</f>
        <v/>
      </c>
      <c r="AT120" s="487"/>
      <c r="AU120" s="485"/>
      <c r="AV120" s="485"/>
      <c r="AW120" s="485"/>
      <c r="AX120" s="430"/>
      <c r="AY120" s="486" t="str">
        <f>IF(COUNTIF(AY10:AY56,"B")=0,"",COUNTIF(AY10:AY56,"B"))</f>
        <v/>
      </c>
      <c r="AZ120" s="488"/>
      <c r="BA120" s="485"/>
      <c r="BB120" s="485"/>
      <c r="BC120" s="485"/>
      <c r="BD120" s="430"/>
      <c r="BE120" s="489" t="str">
        <f t="shared" ref="BE120:BE131" si="408">IF(SUM(I120:AY120)=0,"",SUM(I120:AY120))</f>
        <v/>
      </c>
    </row>
    <row r="121" spans="1:59" s="14" customFormat="1" ht="15.75" customHeight="1">
      <c r="A121" s="490"/>
      <c r="B121" s="483"/>
      <c r="C121" s="484" t="s">
        <v>57</v>
      </c>
      <c r="D121" s="485"/>
      <c r="E121" s="485"/>
      <c r="F121" s="485"/>
      <c r="G121" s="485"/>
      <c r="H121" s="430"/>
      <c r="I121" s="486" t="str">
        <f>IF(COUNTIF(I10:I56,"ÉÉ")=0,"",COUNTIF(I10:I56,"ÉÉ"))</f>
        <v/>
      </c>
      <c r="J121" s="487"/>
      <c r="K121" s="485"/>
      <c r="L121" s="485"/>
      <c r="M121" s="485"/>
      <c r="N121" s="430"/>
      <c r="O121" s="486">
        <f>IF(COUNTIF(O10:O56,"ÉÉ")=0,"",COUNTIF(O10:O56,"ÉÉ"))</f>
        <v>5</v>
      </c>
      <c r="P121" s="487"/>
      <c r="Q121" s="485"/>
      <c r="R121" s="485"/>
      <c r="S121" s="485"/>
      <c r="T121" s="430"/>
      <c r="U121" s="486">
        <f>IF(COUNTIF(U10:U56,"ÉÉ")=0,"",COUNTIF(U10:U56,"ÉÉ"))</f>
        <v>3</v>
      </c>
      <c r="V121" s="487"/>
      <c r="W121" s="485"/>
      <c r="X121" s="485"/>
      <c r="Y121" s="485"/>
      <c r="Z121" s="430"/>
      <c r="AA121" s="486">
        <f>IF(COUNTIF(AA10:AA56,"ÉÉ")=0,"",COUNTIF(AA10:AA56,"ÉÉ"))</f>
        <v>1</v>
      </c>
      <c r="AB121" s="487"/>
      <c r="AC121" s="485"/>
      <c r="AD121" s="485"/>
      <c r="AE121" s="485"/>
      <c r="AF121" s="430"/>
      <c r="AG121" s="486" t="str">
        <f>IF(COUNTIF(AG10:AG56,"ÉÉ")=0,"",COUNTIF(AG10:AG56,"ÉÉ"))</f>
        <v/>
      </c>
      <c r="AH121" s="487"/>
      <c r="AI121" s="485"/>
      <c r="AJ121" s="485"/>
      <c r="AK121" s="485"/>
      <c r="AL121" s="430"/>
      <c r="AM121" s="486" t="str">
        <f>IF(COUNTIF(AM10:AM56,"ÉÉ")=0,"",COUNTIF(AM10:AM56,"ÉÉ"))</f>
        <v/>
      </c>
      <c r="AN121" s="487"/>
      <c r="AO121" s="485"/>
      <c r="AP121" s="485"/>
      <c r="AQ121" s="485"/>
      <c r="AR121" s="430"/>
      <c r="AS121" s="486" t="str">
        <f>IF(COUNTIF(AS10:AS56,"ÉÉ")=0,"",COUNTIF(AS10:AS56,"ÉÉ"))</f>
        <v/>
      </c>
      <c r="AT121" s="487"/>
      <c r="AU121" s="485"/>
      <c r="AV121" s="485"/>
      <c r="AW121" s="485"/>
      <c r="AX121" s="430"/>
      <c r="AY121" s="486">
        <f>IF(COUNTIF(AY10:AY56,"ÉÉ")=0,"",COUNTIF(AY10:AY56,"ÉÉ"))</f>
        <v>1</v>
      </c>
      <c r="AZ121" s="488"/>
      <c r="BA121" s="485"/>
      <c r="BB121" s="485"/>
      <c r="BC121" s="485"/>
      <c r="BD121" s="430"/>
      <c r="BE121" s="489">
        <f t="shared" si="408"/>
        <v>10</v>
      </c>
    </row>
    <row r="122" spans="1:59" s="14" customFormat="1" ht="15.75" customHeight="1">
      <c r="A122" s="490"/>
      <c r="B122" s="491"/>
      <c r="C122" s="484" t="s">
        <v>58</v>
      </c>
      <c r="D122" s="492"/>
      <c r="E122" s="492"/>
      <c r="F122" s="492"/>
      <c r="G122" s="492"/>
      <c r="H122" s="493"/>
      <c r="I122" s="486" t="str">
        <f>IF(COUNTIF(I10:I56,"ÉÉ(Z)")=0,"",COUNTIF(I10:I56,"ÉÉ(Z)"))</f>
        <v/>
      </c>
      <c r="J122" s="494"/>
      <c r="K122" s="492"/>
      <c r="L122" s="492"/>
      <c r="M122" s="492"/>
      <c r="N122" s="493"/>
      <c r="O122" s="486">
        <f>IF(COUNTIF(O10:O56,"ÉÉ(Z)")=0,"",COUNTIF(O10:O56,"ÉÉ(Z)"))</f>
        <v>1</v>
      </c>
      <c r="P122" s="494"/>
      <c r="Q122" s="492"/>
      <c r="R122" s="492"/>
      <c r="S122" s="492"/>
      <c r="T122" s="493"/>
      <c r="U122" s="486" t="str">
        <f>IF(COUNTIF(U10:U56,"ÉÉ(Z)")=0,"",COUNTIF(U10:U56,"ÉÉ(Z)"))</f>
        <v/>
      </c>
      <c r="V122" s="494"/>
      <c r="W122" s="492"/>
      <c r="X122" s="492"/>
      <c r="Y122" s="492"/>
      <c r="Z122" s="493"/>
      <c r="AA122" s="486" t="str">
        <f>IF(COUNTIF(AA10:AA56,"ÉÉ(Z)")=0,"",COUNTIF(AA10:AA56,"ÉÉ(Z)"))</f>
        <v/>
      </c>
      <c r="AB122" s="494"/>
      <c r="AC122" s="492"/>
      <c r="AD122" s="492"/>
      <c r="AE122" s="492"/>
      <c r="AF122" s="493"/>
      <c r="AG122" s="486" t="str">
        <f>IF(COUNTIF(AG10:AG56,"ÉÉ(Z)")=0,"",COUNTIF(AG10:AG56,"ÉÉ(Z)"))</f>
        <v/>
      </c>
      <c r="AH122" s="494"/>
      <c r="AI122" s="492"/>
      <c r="AJ122" s="492"/>
      <c r="AK122" s="492"/>
      <c r="AL122" s="493"/>
      <c r="AM122" s="486" t="str">
        <f>IF(COUNTIF(AM10:AM56,"ÉÉ(Z)")=0,"",COUNTIF(AM10:AM56,"ÉÉ(Z)"))</f>
        <v/>
      </c>
      <c r="AN122" s="494"/>
      <c r="AO122" s="492"/>
      <c r="AP122" s="492"/>
      <c r="AQ122" s="492"/>
      <c r="AR122" s="493"/>
      <c r="AS122" s="486" t="str">
        <f>IF(COUNTIF(AS10:AS56,"ÉÉ(Z)")=0,"",COUNTIF(AS10:AS56,"ÉÉ(Z)"))</f>
        <v/>
      </c>
      <c r="AT122" s="494"/>
      <c r="AU122" s="492"/>
      <c r="AV122" s="492"/>
      <c r="AW122" s="492"/>
      <c r="AX122" s="493"/>
      <c r="AY122" s="486" t="str">
        <f>IF(COUNTIF(AY10:AY56,"ÉÉ(Z)")=0,"",COUNTIF(AY10:AY56,"ÉÉ(Z)"))</f>
        <v/>
      </c>
      <c r="AZ122" s="495"/>
      <c r="BA122" s="492"/>
      <c r="BB122" s="492"/>
      <c r="BC122" s="492"/>
      <c r="BD122" s="493"/>
      <c r="BE122" s="489">
        <f t="shared" si="408"/>
        <v>1</v>
      </c>
    </row>
    <row r="123" spans="1:59" s="14" customFormat="1" ht="15.75" customHeight="1">
      <c r="A123" s="490"/>
      <c r="B123" s="483"/>
      <c r="C123" s="484" t="s">
        <v>59</v>
      </c>
      <c r="D123" s="485"/>
      <c r="E123" s="485"/>
      <c r="F123" s="485"/>
      <c r="G123" s="485"/>
      <c r="H123" s="430"/>
      <c r="I123" s="486">
        <f>IF(COUNTIF(I10:I56,"GYJ")=0,"",COUNTIF(I10:I56,"GYJ"))</f>
        <v>5</v>
      </c>
      <c r="J123" s="487"/>
      <c r="K123" s="485"/>
      <c r="L123" s="485"/>
      <c r="M123" s="485"/>
      <c r="N123" s="430"/>
      <c r="O123" s="486">
        <f>IF(COUNTIF(O10:O56,"GYJ")=0,"",COUNTIF(O10:O56,"GYJ"))</f>
        <v>6</v>
      </c>
      <c r="P123" s="487"/>
      <c r="Q123" s="485"/>
      <c r="R123" s="485"/>
      <c r="S123" s="485"/>
      <c r="T123" s="430"/>
      <c r="U123" s="486">
        <f>IF(COUNTIF(U10:U56,"GYJ")=0,"",COUNTIF(U10:U56,"GYJ"))</f>
        <v>6</v>
      </c>
      <c r="V123" s="487"/>
      <c r="W123" s="485"/>
      <c r="X123" s="485"/>
      <c r="Y123" s="485"/>
      <c r="Z123" s="430"/>
      <c r="AA123" s="486">
        <f>IF(COUNTIF(AA10:AA56,"GYJ")=0,"",COUNTIF(AA10:AA56,"GYJ"))</f>
        <v>3</v>
      </c>
      <c r="AB123" s="487"/>
      <c r="AC123" s="485"/>
      <c r="AD123" s="485"/>
      <c r="AE123" s="485"/>
      <c r="AF123" s="430"/>
      <c r="AG123" s="486">
        <f>IF(COUNTIF(AG10:AG56,"GYJ")=0,"",COUNTIF(AG10:AG56,"GYJ"))</f>
        <v>1</v>
      </c>
      <c r="AH123" s="487"/>
      <c r="AI123" s="485"/>
      <c r="AJ123" s="485"/>
      <c r="AK123" s="485"/>
      <c r="AL123" s="430"/>
      <c r="AM123" s="486">
        <f>IF(COUNTIF(AM10:AM56,"GYJ")=0,"",COUNTIF(AM10:AM56,"GYJ"))</f>
        <v>2</v>
      </c>
      <c r="AN123" s="487"/>
      <c r="AO123" s="485"/>
      <c r="AP123" s="485"/>
      <c r="AQ123" s="485"/>
      <c r="AR123" s="430"/>
      <c r="AS123" s="486">
        <f>IF(COUNTIF(AS10:AS56,"GYJ")=0,"",COUNTIF(AS10:AS56,"GYJ"))</f>
        <v>1</v>
      </c>
      <c r="AT123" s="487"/>
      <c r="AU123" s="485"/>
      <c r="AV123" s="485"/>
      <c r="AW123" s="485"/>
      <c r="AX123" s="430"/>
      <c r="AY123" s="486">
        <f>IF(COUNTIF(AY10:AY56,"GYJ")=0,"",COUNTIF(AY10:AY56,"GYJ"))</f>
        <v>1</v>
      </c>
      <c r="AZ123" s="488"/>
      <c r="BA123" s="485"/>
      <c r="BB123" s="485"/>
      <c r="BC123" s="485"/>
      <c r="BD123" s="430"/>
      <c r="BE123" s="489">
        <f t="shared" si="408"/>
        <v>25</v>
      </c>
    </row>
    <row r="124" spans="1:59" s="14" customFormat="1" ht="15.75" customHeight="1">
      <c r="A124" s="490"/>
      <c r="B124" s="483"/>
      <c r="C124" s="484" t="s">
        <v>60</v>
      </c>
      <c r="D124" s="485"/>
      <c r="E124" s="485"/>
      <c r="F124" s="485"/>
      <c r="G124" s="485"/>
      <c r="H124" s="430"/>
      <c r="I124" s="486" t="str">
        <f>IF(COUNTIF(I10:I56,"GYJ(Z)")=0,"",COUNTIF(I10:I56,"GYJ(Z)"))</f>
        <v/>
      </c>
      <c r="J124" s="487"/>
      <c r="K124" s="485"/>
      <c r="L124" s="485"/>
      <c r="M124" s="485"/>
      <c r="N124" s="430"/>
      <c r="O124" s="486" t="str">
        <f>IF(COUNTIF(O10:O56,"GYJ(Z)")=0,"",COUNTIF(O10:O56,"GYJ(Z)"))</f>
        <v/>
      </c>
      <c r="P124" s="487"/>
      <c r="Q124" s="485"/>
      <c r="R124" s="485"/>
      <c r="S124" s="485"/>
      <c r="T124" s="430"/>
      <c r="U124" s="486" t="str">
        <f>IF(COUNTIF(U10:U56,"GYJ(Z)")=0,"",COUNTIF(U10:U56,"GYJ(Z)"))</f>
        <v/>
      </c>
      <c r="V124" s="487"/>
      <c r="W124" s="485"/>
      <c r="X124" s="485"/>
      <c r="Y124" s="485"/>
      <c r="Z124" s="430"/>
      <c r="AA124" s="486" t="str">
        <f>IF(COUNTIF(AA10:AA56,"GYJ(Z)")=0,"",COUNTIF(AA10:AA56,"GYJ(Z)"))</f>
        <v/>
      </c>
      <c r="AB124" s="487"/>
      <c r="AC124" s="485"/>
      <c r="AD124" s="485"/>
      <c r="AE124" s="485"/>
      <c r="AF124" s="430"/>
      <c r="AG124" s="486" t="str">
        <f>IF(COUNTIF(AG10:AG56,"GYJ(Z)")=0,"",COUNTIF(AG10:AG56,"GYJ(Z)"))</f>
        <v/>
      </c>
      <c r="AH124" s="487"/>
      <c r="AI124" s="485"/>
      <c r="AJ124" s="485"/>
      <c r="AK124" s="485"/>
      <c r="AL124" s="430"/>
      <c r="AM124" s="486" t="str">
        <f>IF(COUNTIF(AM10:AM56,"GYJ(Z)")=0,"",COUNTIF(AM10:AM56,"GYJ(Z)"))</f>
        <v/>
      </c>
      <c r="AN124" s="487"/>
      <c r="AO124" s="485"/>
      <c r="AP124" s="485"/>
      <c r="AQ124" s="485"/>
      <c r="AR124" s="430"/>
      <c r="AS124" s="486" t="str">
        <f>IF(COUNTIF(AS10:AS56,"GYJ(Z)")=0,"",COUNTIF(AS10:AS56,"GYJ(Z)"))</f>
        <v/>
      </c>
      <c r="AT124" s="487"/>
      <c r="AU124" s="485"/>
      <c r="AV124" s="485"/>
      <c r="AW124" s="485"/>
      <c r="AX124" s="430"/>
      <c r="AY124" s="486" t="str">
        <f>IF(COUNTIF(AY10:AY56,"GYJ(Z)")=0,"",COUNTIF(AY10:AY56,"GYJ(Z)"))</f>
        <v/>
      </c>
      <c r="AZ124" s="488"/>
      <c r="BA124" s="485"/>
      <c r="BB124" s="485"/>
      <c r="BC124" s="485"/>
      <c r="BD124" s="430"/>
      <c r="BE124" s="489" t="str">
        <f t="shared" si="408"/>
        <v/>
      </c>
    </row>
    <row r="125" spans="1:59" s="14" customFormat="1" ht="15.75" customHeight="1">
      <c r="A125" s="490"/>
      <c r="B125" s="483"/>
      <c r="C125" s="484" t="s">
        <v>32</v>
      </c>
      <c r="D125" s="485"/>
      <c r="E125" s="485"/>
      <c r="F125" s="485"/>
      <c r="G125" s="485"/>
      <c r="H125" s="430"/>
      <c r="I125" s="486" t="str">
        <f>IF(COUNTIF(I10:I56,"K")=0,"",COUNTIF(I10:I56,"K"))</f>
        <v/>
      </c>
      <c r="J125" s="487"/>
      <c r="K125" s="485"/>
      <c r="L125" s="485"/>
      <c r="M125" s="485"/>
      <c r="N125" s="430"/>
      <c r="O125" s="486">
        <f>IF(COUNTIF(O10:O56,"K")=0,"",COUNTIF(O10:O56,"K"))</f>
        <v>2</v>
      </c>
      <c r="P125" s="487"/>
      <c r="Q125" s="485"/>
      <c r="R125" s="485"/>
      <c r="S125" s="485"/>
      <c r="T125" s="430"/>
      <c r="U125" s="486">
        <f>IF(COUNTIF(U10:U56,"K")=0,"",COUNTIF(U10:U56,"K"))</f>
        <v>1</v>
      </c>
      <c r="V125" s="487"/>
      <c r="W125" s="485"/>
      <c r="X125" s="485"/>
      <c r="Y125" s="485"/>
      <c r="Z125" s="430"/>
      <c r="AA125" s="486">
        <f>IF(COUNTIF(AA10:AA56,"K")=0,"",COUNTIF(AA10:AA56,"K"))</f>
        <v>1</v>
      </c>
      <c r="AB125" s="487"/>
      <c r="AC125" s="485"/>
      <c r="AD125" s="485"/>
      <c r="AE125" s="485"/>
      <c r="AF125" s="430"/>
      <c r="AG125" s="486">
        <f>IF(COUNTIF(AG10:AG56,"K")=0,"",COUNTIF(AG10:AG56,"K"))</f>
        <v>1</v>
      </c>
      <c r="AH125" s="487"/>
      <c r="AI125" s="485"/>
      <c r="AJ125" s="485"/>
      <c r="AK125" s="485"/>
      <c r="AL125" s="430"/>
      <c r="AM125" s="486" t="str">
        <f>IF(COUNTIF(AM10:AM56,"K")=0,"",COUNTIF(AM10:AM56,"K"))</f>
        <v/>
      </c>
      <c r="AN125" s="487"/>
      <c r="AO125" s="485"/>
      <c r="AP125" s="485"/>
      <c r="AQ125" s="485"/>
      <c r="AR125" s="430"/>
      <c r="AS125" s="486" t="str">
        <f>IF(COUNTIF(AS10:AS56,"K")=0,"",COUNTIF(AS10:AS56,"K"))</f>
        <v/>
      </c>
      <c r="AT125" s="487"/>
      <c r="AU125" s="485"/>
      <c r="AV125" s="485"/>
      <c r="AW125" s="485"/>
      <c r="AX125" s="430"/>
      <c r="AY125" s="486" t="str">
        <f>IF(COUNTIF(AY10:AY56,"K")=0,"",COUNTIF(AY10:AY56,"K"))</f>
        <v/>
      </c>
      <c r="AZ125" s="488"/>
      <c r="BA125" s="485"/>
      <c r="BB125" s="485"/>
      <c r="BC125" s="485"/>
      <c r="BD125" s="430"/>
      <c r="BE125" s="489">
        <f t="shared" si="408"/>
        <v>5</v>
      </c>
    </row>
    <row r="126" spans="1:59" s="14" customFormat="1" ht="15.75" customHeight="1">
      <c r="A126" s="490"/>
      <c r="B126" s="483"/>
      <c r="C126" s="484" t="s">
        <v>33</v>
      </c>
      <c r="D126" s="485"/>
      <c r="E126" s="485"/>
      <c r="F126" s="485"/>
      <c r="G126" s="485"/>
      <c r="H126" s="430"/>
      <c r="I126" s="486" t="str">
        <f>IF(COUNTIF(I10:I56,"K(Z)")=0,"",COUNTIF(I10:I56,"K(Z)"))</f>
        <v/>
      </c>
      <c r="J126" s="487"/>
      <c r="K126" s="485"/>
      <c r="L126" s="485"/>
      <c r="M126" s="485"/>
      <c r="N126" s="430"/>
      <c r="O126" s="486" t="str">
        <f>IF(COUNTIF(O10:O56,"K(Z)")=0,"",COUNTIF(O10:O56,"K(Z)"))</f>
        <v/>
      </c>
      <c r="P126" s="487"/>
      <c r="Q126" s="485"/>
      <c r="R126" s="485"/>
      <c r="S126" s="485"/>
      <c r="T126" s="430"/>
      <c r="U126" s="486" t="str">
        <f>IF(COUNTIF(U10:U56,"K(Z)")=0,"",COUNTIF(U10:U56,"K(Z)"))</f>
        <v/>
      </c>
      <c r="V126" s="487"/>
      <c r="W126" s="485"/>
      <c r="X126" s="485"/>
      <c r="Y126" s="485"/>
      <c r="Z126" s="430"/>
      <c r="AA126" s="486" t="str">
        <f>IF(COUNTIF(AA10:AA56,"K(Z)")=0,"",COUNTIF(AA10:AA56,"K(Z)"))</f>
        <v/>
      </c>
      <c r="AB126" s="487"/>
      <c r="AC126" s="485"/>
      <c r="AD126" s="485"/>
      <c r="AE126" s="485"/>
      <c r="AF126" s="430"/>
      <c r="AG126" s="486" t="str">
        <f>IF(COUNTIF(AG10:AG56,"K(Z)")=0,"",COUNTIF(AG10:AG56,"K(Z)"))</f>
        <v/>
      </c>
      <c r="AH126" s="487"/>
      <c r="AI126" s="485"/>
      <c r="AJ126" s="485"/>
      <c r="AK126" s="485"/>
      <c r="AL126" s="430"/>
      <c r="AM126" s="486" t="str">
        <f>IF(COUNTIF(AM10:AM56,"K(Z)")=0,"",COUNTIF(AM10:AM56,"K(Z)"))</f>
        <v/>
      </c>
      <c r="AN126" s="487"/>
      <c r="AO126" s="485"/>
      <c r="AP126" s="485"/>
      <c r="AQ126" s="485"/>
      <c r="AR126" s="430"/>
      <c r="AS126" s="486" t="str">
        <f>IF(COUNTIF(AS10:AS56,"K(Z)")=0,"",COUNTIF(AS10:AS56,"K(Z)"))</f>
        <v/>
      </c>
      <c r="AT126" s="487"/>
      <c r="AU126" s="485"/>
      <c r="AV126" s="485"/>
      <c r="AW126" s="485"/>
      <c r="AX126" s="430"/>
      <c r="AY126" s="486" t="str">
        <f>IF(COUNTIF(AY10:AY56,"K(Z)")=0,"",COUNTIF(AY10:AY56,"K(Z)"))</f>
        <v/>
      </c>
      <c r="AZ126" s="488"/>
      <c r="BA126" s="485"/>
      <c r="BB126" s="485"/>
      <c r="BC126" s="485"/>
      <c r="BD126" s="430"/>
      <c r="BE126" s="489" t="str">
        <f t="shared" si="408"/>
        <v/>
      </c>
    </row>
    <row r="127" spans="1:59" s="14" customFormat="1" ht="15.75" customHeight="1">
      <c r="A127" s="490"/>
      <c r="B127" s="483"/>
      <c r="C127" s="484" t="s">
        <v>25</v>
      </c>
      <c r="D127" s="485"/>
      <c r="E127" s="485"/>
      <c r="F127" s="485"/>
      <c r="G127" s="485"/>
      <c r="H127" s="430"/>
      <c r="I127" s="486" t="str">
        <f>IF(COUNTIF(I10:I56,"AV")=0,"",COUNTIF(I10:I56,"AV"))</f>
        <v/>
      </c>
      <c r="J127" s="487"/>
      <c r="K127" s="485"/>
      <c r="L127" s="485"/>
      <c r="M127" s="485"/>
      <c r="N127" s="430"/>
      <c r="O127" s="486" t="str">
        <f>IF(COUNTIF(O10:O56,"AV")=0,"",COUNTIF(O10:O56,"AV"))</f>
        <v/>
      </c>
      <c r="P127" s="487"/>
      <c r="Q127" s="485"/>
      <c r="R127" s="485"/>
      <c r="S127" s="485"/>
      <c r="T127" s="430"/>
      <c r="U127" s="486" t="str">
        <f>IF(COUNTIF(U10:U56,"AV")=0,"",COUNTIF(U10:U56,"AV"))</f>
        <v/>
      </c>
      <c r="V127" s="487"/>
      <c r="W127" s="485"/>
      <c r="X127" s="485"/>
      <c r="Y127" s="485"/>
      <c r="Z127" s="430"/>
      <c r="AA127" s="486" t="str">
        <f>IF(COUNTIF(AA10:AA56,"AV")=0,"",COUNTIF(AA10:AA56,"AV"))</f>
        <v/>
      </c>
      <c r="AB127" s="487"/>
      <c r="AC127" s="485"/>
      <c r="AD127" s="485"/>
      <c r="AE127" s="485"/>
      <c r="AF127" s="430"/>
      <c r="AG127" s="486" t="str">
        <f>IF(COUNTIF(AG10:AG56,"AV")=0,"",COUNTIF(AG10:AG56,"AV"))</f>
        <v/>
      </c>
      <c r="AH127" s="487"/>
      <c r="AI127" s="485"/>
      <c r="AJ127" s="485"/>
      <c r="AK127" s="485"/>
      <c r="AL127" s="430"/>
      <c r="AM127" s="486" t="str">
        <f>IF(COUNTIF(AM10:AM56,"AV")=0,"",COUNTIF(AM10:AM56,"AV"))</f>
        <v/>
      </c>
      <c r="AN127" s="487"/>
      <c r="AO127" s="485"/>
      <c r="AP127" s="485"/>
      <c r="AQ127" s="485"/>
      <c r="AR127" s="430"/>
      <c r="AS127" s="486" t="str">
        <f>IF(COUNTIF(AS10:AS56,"AV")=0,"",COUNTIF(AS10:AS56,"AV"))</f>
        <v/>
      </c>
      <c r="AT127" s="487"/>
      <c r="AU127" s="485"/>
      <c r="AV127" s="485"/>
      <c r="AW127" s="485"/>
      <c r="AX127" s="430"/>
      <c r="AY127" s="486" t="str">
        <f>IF(COUNTIF(AY10:AY56,"AV")=0,"",COUNTIF(AY10:AY56,"AV"))</f>
        <v/>
      </c>
      <c r="AZ127" s="488"/>
      <c r="BA127" s="485"/>
      <c r="BB127" s="485"/>
      <c r="BC127" s="485"/>
      <c r="BD127" s="430"/>
      <c r="BE127" s="489" t="str">
        <f t="shared" si="408"/>
        <v/>
      </c>
    </row>
    <row r="128" spans="1:59" s="14" customFormat="1" ht="15.75" customHeight="1">
      <c r="A128" s="490"/>
      <c r="B128" s="483"/>
      <c r="C128" s="484" t="s">
        <v>61</v>
      </c>
      <c r="D128" s="485"/>
      <c r="E128" s="485"/>
      <c r="F128" s="485"/>
      <c r="G128" s="485"/>
      <c r="H128" s="430"/>
      <c r="I128" s="486" t="str">
        <f>IF(COUNTIF(I10:I56,"KV")=0,"",COUNTIF(I10:I56,"KV"))</f>
        <v/>
      </c>
      <c r="J128" s="487"/>
      <c r="K128" s="485"/>
      <c r="L128" s="485"/>
      <c r="M128" s="485"/>
      <c r="N128" s="430"/>
      <c r="O128" s="486" t="str">
        <f>IF(COUNTIF(O10:O56,"KV")=0,"",COUNTIF(O10:O56,"KV"))</f>
        <v/>
      </c>
      <c r="P128" s="487"/>
      <c r="Q128" s="485"/>
      <c r="R128" s="485"/>
      <c r="S128" s="485"/>
      <c r="T128" s="430"/>
      <c r="U128" s="486" t="str">
        <f>IF(COUNTIF(U10:U56,"KV")=0,"",COUNTIF(U10:U56,"KV"))</f>
        <v/>
      </c>
      <c r="V128" s="487"/>
      <c r="W128" s="485"/>
      <c r="X128" s="485"/>
      <c r="Y128" s="485"/>
      <c r="Z128" s="430"/>
      <c r="AA128" s="486" t="str">
        <f>IF(COUNTIF(AA10:AA56,"KV")=0,"",COUNTIF(AA10:AA56,"KV"))</f>
        <v/>
      </c>
      <c r="AB128" s="487"/>
      <c r="AC128" s="485"/>
      <c r="AD128" s="485"/>
      <c r="AE128" s="485"/>
      <c r="AF128" s="430"/>
      <c r="AG128" s="486" t="str">
        <f>IF(COUNTIF(AG10:AG56,"KV")=0,"",COUNTIF(AG10:AG56,"KV"))</f>
        <v/>
      </c>
      <c r="AH128" s="487"/>
      <c r="AI128" s="485"/>
      <c r="AJ128" s="485"/>
      <c r="AK128" s="485"/>
      <c r="AL128" s="430"/>
      <c r="AM128" s="486" t="str">
        <f>IF(COUNTIF(AM10:AM56,"KV")=0,"",COUNTIF(AM10:AM56,"KV"))</f>
        <v/>
      </c>
      <c r="AN128" s="487"/>
      <c r="AO128" s="485"/>
      <c r="AP128" s="485"/>
      <c r="AQ128" s="485"/>
      <c r="AR128" s="430"/>
      <c r="AS128" s="486" t="str">
        <f>IF(COUNTIF(AS10:AS56,"KV")=0,"",COUNTIF(AS10:AS56,"KV"))</f>
        <v/>
      </c>
      <c r="AT128" s="487"/>
      <c r="AU128" s="485"/>
      <c r="AV128" s="485"/>
      <c r="AW128" s="485"/>
      <c r="AX128" s="430"/>
      <c r="AY128" s="486" t="str">
        <f>IF(COUNTIF(AY10:AY56,"KV")=0,"",COUNTIF(AY10:AY56,"KV"))</f>
        <v/>
      </c>
      <c r="AZ128" s="488"/>
      <c r="BA128" s="485"/>
      <c r="BB128" s="485"/>
      <c r="BC128" s="485"/>
      <c r="BD128" s="430"/>
      <c r="BE128" s="489" t="str">
        <f t="shared" si="408"/>
        <v/>
      </c>
    </row>
    <row r="129" spans="1:57" s="14" customFormat="1" ht="15.75" customHeight="1">
      <c r="A129" s="496"/>
      <c r="B129" s="497"/>
      <c r="C129" s="498" t="s">
        <v>62</v>
      </c>
      <c r="D129" s="499"/>
      <c r="E129" s="499"/>
      <c r="F129" s="499"/>
      <c r="G129" s="499"/>
      <c r="H129" s="500"/>
      <c r="I129" s="486" t="str">
        <f>IF(COUNTIF(I10:I56,"SZG")=0,"",COUNTIF(I10:I56,"SZG"))</f>
        <v/>
      </c>
      <c r="J129" s="501"/>
      <c r="K129" s="499"/>
      <c r="L129" s="499"/>
      <c r="M129" s="499"/>
      <c r="N129" s="500"/>
      <c r="O129" s="486" t="str">
        <f>IF(COUNTIF(O10:O56,"SZG")=0,"",COUNTIF(O10:O56,"SZG"))</f>
        <v/>
      </c>
      <c r="P129" s="501"/>
      <c r="Q129" s="499"/>
      <c r="R129" s="499"/>
      <c r="S129" s="499"/>
      <c r="T129" s="500"/>
      <c r="U129" s="486" t="str">
        <f>IF(COUNTIF(U10:U56,"SZG")=0,"",COUNTIF(U10:U56,"SZG"))</f>
        <v/>
      </c>
      <c r="V129" s="501"/>
      <c r="W129" s="499"/>
      <c r="X129" s="499"/>
      <c r="Y129" s="499"/>
      <c r="Z129" s="500"/>
      <c r="AA129" s="486" t="str">
        <f>IF(COUNTIF(AA10:AA56,"SZG")=0,"",COUNTIF(AA10:AA56,"SZG"))</f>
        <v/>
      </c>
      <c r="AB129" s="501"/>
      <c r="AC129" s="499"/>
      <c r="AD129" s="499"/>
      <c r="AE129" s="499"/>
      <c r="AF129" s="500"/>
      <c r="AG129" s="486" t="str">
        <f>IF(COUNTIF(AG10:AG56,"SZG")=0,"",COUNTIF(AG10:AG56,"SZG"))</f>
        <v/>
      </c>
      <c r="AH129" s="501"/>
      <c r="AI129" s="499"/>
      <c r="AJ129" s="499"/>
      <c r="AK129" s="499"/>
      <c r="AL129" s="500"/>
      <c r="AM129" s="486" t="str">
        <f>IF(COUNTIF(AM10:AM56,"SZG")=0,"",COUNTIF(AM10:AM56,"SZG"))</f>
        <v/>
      </c>
      <c r="AN129" s="501"/>
      <c r="AO129" s="499"/>
      <c r="AP129" s="499"/>
      <c r="AQ129" s="499"/>
      <c r="AR129" s="500"/>
      <c r="AS129" s="486" t="str">
        <f>IF(COUNTIF(AS10:AS56,"SZG")=0,"",COUNTIF(AS10:AS56,"SZG"))</f>
        <v/>
      </c>
      <c r="AT129" s="501"/>
      <c r="AU129" s="499"/>
      <c r="AV129" s="499"/>
      <c r="AW129" s="499"/>
      <c r="AX129" s="500"/>
      <c r="AY129" s="486" t="str">
        <f>IF(COUNTIF(AY10:AY56,"SZG")=0,"",COUNTIF(AY10:AY56,"SZG"))</f>
        <v/>
      </c>
      <c r="AZ129" s="488"/>
      <c r="BA129" s="485"/>
      <c r="BB129" s="485"/>
      <c r="BC129" s="485"/>
      <c r="BD129" s="430"/>
      <c r="BE129" s="489" t="str">
        <f t="shared" si="408"/>
        <v/>
      </c>
    </row>
    <row r="130" spans="1:57" s="14" customFormat="1" ht="15.75" customHeight="1">
      <c r="A130" s="496"/>
      <c r="B130" s="497"/>
      <c r="C130" s="498" t="s">
        <v>63</v>
      </c>
      <c r="D130" s="499"/>
      <c r="E130" s="499"/>
      <c r="F130" s="499"/>
      <c r="G130" s="499"/>
      <c r="H130" s="500"/>
      <c r="I130" s="486" t="str">
        <f>IF(COUNTIF(I10:I56,"ZV")=0,"",COUNTIF(I10:I56,"ZV"))</f>
        <v/>
      </c>
      <c r="J130" s="501"/>
      <c r="K130" s="499"/>
      <c r="L130" s="499"/>
      <c r="M130" s="499"/>
      <c r="N130" s="500"/>
      <c r="O130" s="486" t="str">
        <f>IF(COUNTIF(O10:O56,"ZV")=0,"",COUNTIF(O10:O56,"ZV"))</f>
        <v/>
      </c>
      <c r="P130" s="501"/>
      <c r="Q130" s="499"/>
      <c r="R130" s="499"/>
      <c r="S130" s="499"/>
      <c r="T130" s="500"/>
      <c r="U130" s="486" t="str">
        <f>IF(COUNTIF(U10:U56,"ZV")=0,"",COUNTIF(U10:U56,"ZV"))</f>
        <v/>
      </c>
      <c r="V130" s="501"/>
      <c r="W130" s="499"/>
      <c r="X130" s="499"/>
      <c r="Y130" s="499"/>
      <c r="Z130" s="500"/>
      <c r="AA130" s="486" t="str">
        <f>IF(COUNTIF(AA10:AA56,"ZV")=0,"",COUNTIF(AA10:AA56,"ZV"))</f>
        <v/>
      </c>
      <c r="AB130" s="501"/>
      <c r="AC130" s="499"/>
      <c r="AD130" s="499"/>
      <c r="AE130" s="499"/>
      <c r="AF130" s="500"/>
      <c r="AG130" s="486" t="str">
        <f>IF(COUNTIF(AG10:AG56,"ZV")=0,"",COUNTIF(AG10:AG56,"ZV"))</f>
        <v/>
      </c>
      <c r="AH130" s="501"/>
      <c r="AI130" s="499"/>
      <c r="AJ130" s="499"/>
      <c r="AK130" s="499"/>
      <c r="AL130" s="500"/>
      <c r="AM130" s="486" t="str">
        <f>IF(COUNTIF(AM10:AM56,"ZV")=0,"",COUNTIF(AM10:AM56,"ZV"))</f>
        <v/>
      </c>
      <c r="AN130" s="501"/>
      <c r="AO130" s="499"/>
      <c r="AP130" s="499"/>
      <c r="AQ130" s="499"/>
      <c r="AR130" s="500"/>
      <c r="AS130" s="486" t="str">
        <f>IF(COUNTIF(AS10:AS56,"ZV")=0,"",COUNTIF(AS10:AS56,"ZV"))</f>
        <v/>
      </c>
      <c r="AT130" s="501"/>
      <c r="AU130" s="499"/>
      <c r="AV130" s="499"/>
      <c r="AW130" s="499"/>
      <c r="AX130" s="500"/>
      <c r="AY130" s="486" t="str">
        <f>IF(COUNTIF(AY10:AY56,"ZV")=0,"",COUNTIF(AY10:AY56,"ZV"))</f>
        <v/>
      </c>
      <c r="AZ130" s="488"/>
      <c r="BA130" s="485"/>
      <c r="BB130" s="485"/>
      <c r="BC130" s="485"/>
      <c r="BD130" s="430"/>
      <c r="BE130" s="489" t="str">
        <f t="shared" si="408"/>
        <v/>
      </c>
    </row>
    <row r="131" spans="1:57" s="14" customFormat="1" ht="15.75" customHeight="1" thickBot="1">
      <c r="A131" s="502"/>
      <c r="B131" s="503"/>
      <c r="C131" s="504" t="s">
        <v>26</v>
      </c>
      <c r="D131" s="505"/>
      <c r="E131" s="505"/>
      <c r="F131" s="505"/>
      <c r="G131" s="505"/>
      <c r="H131" s="506"/>
      <c r="I131" s="507">
        <f>IF(SUM(I119:I130)=0,"",SUM(I119:I130))</f>
        <v>5</v>
      </c>
      <c r="J131" s="508"/>
      <c r="K131" s="505"/>
      <c r="L131" s="505"/>
      <c r="M131" s="505"/>
      <c r="N131" s="506"/>
      <c r="O131" s="507">
        <f>IF(SUM(O119:O130)=0,"",SUM(O119:O130))</f>
        <v>14</v>
      </c>
      <c r="P131" s="508"/>
      <c r="Q131" s="505"/>
      <c r="R131" s="505"/>
      <c r="S131" s="505"/>
      <c r="T131" s="506"/>
      <c r="U131" s="507">
        <f>IF(SUM(U119:U130)=0,"",SUM(U119:U130))</f>
        <v>10</v>
      </c>
      <c r="V131" s="508"/>
      <c r="W131" s="505"/>
      <c r="X131" s="505"/>
      <c r="Y131" s="505"/>
      <c r="Z131" s="506"/>
      <c r="AA131" s="507">
        <f>IF(SUM(AA119:AA130)=0,"",SUM(AA119:AA130))</f>
        <v>5</v>
      </c>
      <c r="AB131" s="508"/>
      <c r="AC131" s="505"/>
      <c r="AD131" s="505"/>
      <c r="AE131" s="505"/>
      <c r="AF131" s="506"/>
      <c r="AG131" s="507">
        <f>IF(SUM(AG119:AG130)=0,"",SUM(AG119:AG130))</f>
        <v>2</v>
      </c>
      <c r="AH131" s="508"/>
      <c r="AI131" s="505"/>
      <c r="AJ131" s="505"/>
      <c r="AK131" s="505"/>
      <c r="AL131" s="506"/>
      <c r="AM131" s="507">
        <f>IF(SUM(AM119:AM130)=0,"",SUM(AM119:AM130))</f>
        <v>2</v>
      </c>
      <c r="AN131" s="508"/>
      <c r="AO131" s="505"/>
      <c r="AP131" s="505"/>
      <c r="AQ131" s="505"/>
      <c r="AR131" s="506"/>
      <c r="AS131" s="507">
        <f>IF(SUM(AS119:AS130)=0,"",SUM(AS119:AS130))</f>
        <v>1</v>
      </c>
      <c r="AT131" s="508"/>
      <c r="AU131" s="505"/>
      <c r="AV131" s="505"/>
      <c r="AW131" s="505"/>
      <c r="AX131" s="506"/>
      <c r="AY131" s="507">
        <f>IF(SUM(AY119:AY130)=0,"",SUM(AY119:AY130))</f>
        <v>3</v>
      </c>
      <c r="AZ131" s="509"/>
      <c r="BA131" s="505"/>
      <c r="BB131" s="505"/>
      <c r="BC131" s="505"/>
      <c r="BD131" s="506"/>
      <c r="BE131" s="510">
        <f t="shared" si="408"/>
        <v>42</v>
      </c>
    </row>
    <row r="132" spans="1:57" s="14" customFormat="1" ht="15.75" customHeight="1" thickTop="1">
      <c r="A132" s="15"/>
      <c r="B132" s="155"/>
      <c r="C132" s="155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</row>
    <row r="133" spans="1:57" s="14" customFormat="1" ht="15.75" customHeight="1">
      <c r="A133" s="15"/>
      <c r="B133" s="155"/>
      <c r="C133" s="155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</row>
    <row r="134" spans="1:57" s="14" customFormat="1" ht="15.75" customHeight="1">
      <c r="A134" s="15"/>
      <c r="B134" s="155"/>
      <c r="C134" s="155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</row>
    <row r="135" spans="1:57" s="14" customFormat="1" ht="15.75" customHeight="1">
      <c r="A135" s="15"/>
      <c r="B135" s="155"/>
      <c r="C135" s="155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</row>
    <row r="136" spans="1:57" s="14" customFormat="1" ht="15.75" customHeight="1">
      <c r="A136" s="15"/>
      <c r="B136" s="155"/>
      <c r="C136" s="155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</row>
    <row r="137" spans="1:57" s="14" customFormat="1" ht="15.75" customHeight="1">
      <c r="A137" s="15"/>
      <c r="B137" s="155"/>
      <c r="C137" s="155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</row>
    <row r="138" spans="1:57" s="14" customFormat="1" ht="15.75" customHeight="1">
      <c r="A138" s="15"/>
      <c r="B138" s="155"/>
      <c r="C138" s="155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</row>
    <row r="139" spans="1:57" s="14" customFormat="1" ht="15.75" customHeight="1">
      <c r="A139" s="15"/>
      <c r="B139" s="155"/>
      <c r="C139" s="155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</row>
    <row r="140" spans="1:57" s="14" customFormat="1" ht="15.75" customHeight="1">
      <c r="A140" s="15"/>
      <c r="B140" s="155"/>
      <c r="C140" s="155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</row>
    <row r="141" spans="1:57" s="14" customFormat="1" ht="15.75" customHeight="1">
      <c r="A141" s="15"/>
      <c r="B141" s="155"/>
      <c r="C141" s="155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</row>
    <row r="142" spans="1:57" s="14" customFormat="1" ht="15.75" customHeight="1">
      <c r="A142" s="15"/>
      <c r="B142" s="155"/>
      <c r="C142" s="155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</row>
    <row r="143" spans="1:57" s="14" customFormat="1" ht="15.75" customHeight="1">
      <c r="A143" s="15"/>
      <c r="B143" s="155"/>
      <c r="C143" s="155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</row>
    <row r="144" spans="1:57" s="14" customFormat="1" ht="15.75" customHeight="1">
      <c r="A144" s="15"/>
      <c r="B144" s="155"/>
      <c r="C144" s="155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</row>
    <row r="145" spans="1:57" s="14" customFormat="1" ht="15.75" customHeight="1">
      <c r="A145" s="15"/>
      <c r="B145" s="155"/>
      <c r="C145" s="155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</row>
    <row r="146" spans="1:57" s="14" customFormat="1" ht="15.75" customHeight="1">
      <c r="A146" s="15"/>
      <c r="B146" s="155"/>
      <c r="C146" s="155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</row>
    <row r="147" spans="1:57" s="14" customFormat="1" ht="15.75" customHeight="1">
      <c r="A147" s="15"/>
      <c r="B147" s="155"/>
      <c r="C147" s="155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</row>
    <row r="148" spans="1:57" s="14" customFormat="1" ht="15.75" customHeight="1">
      <c r="A148" s="15"/>
      <c r="B148" s="155"/>
      <c r="C148" s="155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</row>
    <row r="149" spans="1:57" s="14" customFormat="1" ht="15.75" customHeight="1">
      <c r="A149" s="15"/>
      <c r="B149" s="155"/>
      <c r="C149" s="155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</row>
    <row r="150" spans="1:57" s="14" customFormat="1" ht="15.75" customHeight="1">
      <c r="A150" s="15"/>
      <c r="B150" s="155"/>
      <c r="C150" s="155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</row>
    <row r="151" spans="1:57" s="14" customFormat="1" ht="15.75" customHeight="1">
      <c r="A151" s="15"/>
      <c r="B151" s="155"/>
      <c r="C151" s="155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s="14" customFormat="1" ht="15.75" customHeight="1">
      <c r="A152" s="15"/>
      <c r="B152" s="155"/>
      <c r="C152" s="155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</row>
    <row r="153" spans="1:57" s="14" customFormat="1" ht="15.75" customHeight="1">
      <c r="A153" s="15"/>
      <c r="B153" s="155"/>
      <c r="C153" s="155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</row>
    <row r="154" spans="1:57" s="14" customFormat="1" ht="15.75" customHeight="1">
      <c r="A154" s="15"/>
      <c r="B154" s="155"/>
      <c r="C154" s="155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</row>
    <row r="155" spans="1:57" s="14" customFormat="1" ht="15.75" customHeight="1">
      <c r="A155" s="15"/>
      <c r="B155" s="155"/>
      <c r="C155" s="155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</row>
    <row r="156" spans="1:57" s="14" customFormat="1" ht="15.75" customHeight="1">
      <c r="A156" s="15"/>
      <c r="B156" s="155"/>
      <c r="C156" s="155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</row>
    <row r="157" spans="1:57" s="14" customFormat="1" ht="15.75" customHeight="1">
      <c r="A157" s="15"/>
      <c r="B157" s="155"/>
      <c r="C157" s="155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</row>
    <row r="158" spans="1:57" s="14" customFormat="1" ht="15.75" customHeight="1">
      <c r="A158" s="15"/>
      <c r="B158" s="155"/>
      <c r="C158" s="155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</row>
    <row r="159" spans="1:57" s="14" customFormat="1" ht="15.75" customHeight="1">
      <c r="A159" s="15"/>
      <c r="B159" s="155"/>
      <c r="C159" s="155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</row>
    <row r="160" spans="1:57" s="14" customFormat="1" ht="15.75" customHeight="1">
      <c r="A160" s="15"/>
      <c r="B160" s="155"/>
      <c r="C160" s="155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</row>
    <row r="161" spans="1:57" s="14" customFormat="1" ht="15.75" customHeight="1">
      <c r="A161" s="15"/>
      <c r="B161" s="155"/>
      <c r="C161" s="155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</row>
    <row r="162" spans="1:57" s="14" customFormat="1" ht="15.75" customHeight="1">
      <c r="A162" s="15"/>
      <c r="B162" s="155"/>
      <c r="C162" s="155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</row>
    <row r="163" spans="1:57" s="14" customFormat="1" ht="15.75" customHeight="1">
      <c r="A163" s="15"/>
      <c r="B163" s="155"/>
      <c r="C163" s="155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</row>
    <row r="164" spans="1:57" s="14" customFormat="1" ht="15.75" customHeight="1">
      <c r="A164" s="15"/>
      <c r="B164" s="155"/>
      <c r="C164" s="155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</row>
    <row r="165" spans="1:57" s="14" customFormat="1" ht="15.75" customHeight="1">
      <c r="A165" s="15"/>
      <c r="B165" s="155"/>
      <c r="C165" s="155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</row>
    <row r="166" spans="1:57" s="14" customFormat="1" ht="15.75" customHeight="1">
      <c r="A166" s="15"/>
      <c r="B166" s="155"/>
      <c r="C166" s="155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</row>
    <row r="167" spans="1:57" s="14" customFormat="1" ht="15.75" customHeight="1">
      <c r="A167" s="15"/>
      <c r="B167" s="155"/>
      <c r="C167" s="155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</row>
    <row r="168" spans="1:57" s="14" customFormat="1" ht="15.75" customHeight="1">
      <c r="A168" s="15"/>
      <c r="B168" s="155"/>
      <c r="C168" s="155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</row>
    <row r="169" spans="1:57" s="14" customFormat="1" ht="15.75" customHeight="1">
      <c r="A169" s="15"/>
      <c r="B169" s="155"/>
      <c r="C169" s="155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</row>
    <row r="170" spans="1:57" s="14" customFormat="1" ht="15.75" customHeight="1">
      <c r="A170" s="15"/>
      <c r="B170" s="155"/>
      <c r="C170" s="155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</row>
    <row r="171" spans="1:57" s="14" customFormat="1" ht="15.75" customHeight="1">
      <c r="A171" s="15"/>
      <c r="B171" s="155"/>
      <c r="C171" s="155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</row>
    <row r="172" spans="1:57" s="14" customFormat="1" ht="15.75" customHeight="1">
      <c r="A172" s="15"/>
      <c r="B172" s="155"/>
      <c r="C172" s="155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</row>
    <row r="173" spans="1:57" s="14" customFormat="1" ht="15.75" customHeight="1">
      <c r="A173" s="15"/>
      <c r="B173" s="155"/>
      <c r="C173" s="155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</row>
    <row r="174" spans="1:57" s="14" customFormat="1" ht="15.75" customHeight="1">
      <c r="A174" s="15"/>
      <c r="B174" s="155"/>
      <c r="C174" s="155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</row>
    <row r="175" spans="1:57" s="14" customFormat="1" ht="15.75" customHeight="1">
      <c r="A175" s="15"/>
      <c r="B175" s="155"/>
      <c r="C175" s="155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</row>
    <row r="176" spans="1:57" s="14" customFormat="1" ht="15.75" customHeight="1">
      <c r="A176" s="15"/>
      <c r="B176" s="155"/>
      <c r="C176" s="155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</row>
    <row r="177" spans="1:57" s="14" customFormat="1" ht="15.75" customHeight="1">
      <c r="A177" s="15"/>
      <c r="B177" s="155"/>
      <c r="C177" s="155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</row>
    <row r="178" spans="1:57" s="14" customFormat="1" ht="15.75" customHeight="1">
      <c r="A178" s="15"/>
      <c r="B178" s="155"/>
      <c r="C178" s="155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</row>
    <row r="179" spans="1:57" s="14" customFormat="1" ht="15.75" customHeight="1">
      <c r="A179" s="15"/>
      <c r="B179" s="155"/>
      <c r="C179" s="155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</row>
    <row r="180" spans="1:57" s="14" customFormat="1" ht="15.75" customHeight="1">
      <c r="A180" s="15"/>
      <c r="B180" s="155"/>
      <c r="C180" s="155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</row>
    <row r="181" spans="1:57" s="14" customFormat="1" ht="15.75" customHeight="1">
      <c r="A181" s="15"/>
      <c r="B181" s="155"/>
      <c r="C181" s="155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</row>
    <row r="182" spans="1:57" s="14" customFormat="1" ht="15.75" customHeight="1">
      <c r="A182" s="15"/>
      <c r="B182" s="155"/>
      <c r="C182" s="155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</row>
    <row r="183" spans="1:57" s="14" customFormat="1" ht="15.75" customHeight="1">
      <c r="A183" s="15"/>
      <c r="B183" s="155"/>
      <c r="C183" s="155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</row>
    <row r="184" spans="1:57" s="14" customFormat="1" ht="15.75" customHeight="1">
      <c r="A184" s="15"/>
      <c r="B184" s="155"/>
      <c r="C184" s="155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</row>
    <row r="185" spans="1:57" s="14" customFormat="1" ht="15.75" customHeight="1">
      <c r="A185" s="15"/>
      <c r="B185" s="155"/>
      <c r="C185" s="155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</row>
    <row r="186" spans="1:57" s="14" customFormat="1" ht="15.75" customHeight="1">
      <c r="A186" s="15"/>
      <c r="B186" s="155"/>
      <c r="C186" s="155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</row>
    <row r="187" spans="1:57" s="14" customFormat="1" ht="15.75" customHeight="1">
      <c r="A187" s="15"/>
      <c r="B187" s="155"/>
      <c r="C187" s="155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</row>
    <row r="188" spans="1:57" s="14" customFormat="1" ht="15.75" customHeight="1">
      <c r="A188" s="15"/>
      <c r="B188" s="155"/>
      <c r="C188" s="155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</row>
    <row r="189" spans="1:57" s="14" customFormat="1" ht="15.75" customHeight="1">
      <c r="A189" s="15"/>
      <c r="B189" s="155"/>
      <c r="C189" s="155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</row>
    <row r="190" spans="1:57" s="14" customFormat="1" ht="15.75" customHeight="1">
      <c r="A190" s="15"/>
      <c r="B190" s="155"/>
      <c r="C190" s="155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</row>
    <row r="191" spans="1:57" s="14" customFormat="1" ht="15.75" customHeight="1">
      <c r="A191" s="15"/>
      <c r="B191" s="156"/>
      <c r="C191" s="156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</row>
    <row r="192" spans="1:57" s="14" customFormat="1" ht="15.75" customHeight="1">
      <c r="A192" s="15"/>
      <c r="B192" s="156"/>
      <c r="C192" s="156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</row>
    <row r="193" spans="1:57" s="14" customFormat="1" ht="15.75" customHeight="1">
      <c r="A193" s="15"/>
      <c r="B193" s="156"/>
      <c r="C193" s="156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</row>
    <row r="194" spans="1:57" s="14" customFormat="1" ht="15.75" customHeight="1">
      <c r="A194" s="15"/>
      <c r="B194" s="156"/>
      <c r="C194" s="156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</row>
    <row r="195" spans="1:57" s="14" customFormat="1" ht="15.75" customHeight="1">
      <c r="A195" s="15"/>
      <c r="B195" s="156"/>
      <c r="C195" s="156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</row>
    <row r="196" spans="1:57" s="14" customFormat="1" ht="15.75" customHeight="1">
      <c r="A196" s="15"/>
      <c r="B196" s="156"/>
      <c r="C196" s="156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</row>
    <row r="197" spans="1:57" s="14" customFormat="1" ht="15.75" customHeight="1">
      <c r="A197" s="15"/>
      <c r="B197" s="156"/>
      <c r="C197" s="156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</row>
    <row r="198" spans="1:57" s="14" customFormat="1" ht="15.75" customHeight="1">
      <c r="A198" s="15"/>
      <c r="B198" s="156"/>
      <c r="C198" s="156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</row>
    <row r="199" spans="1:57" ht="15.75" customHeight="1">
      <c r="A199" s="15"/>
      <c r="B199" s="156"/>
      <c r="C199" s="156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</row>
    <row r="200" spans="1:57" ht="15.75" customHeight="1">
      <c r="A200" s="16"/>
      <c r="B200" s="157"/>
      <c r="C200" s="157"/>
    </row>
    <row r="201" spans="1:57" ht="15.75" customHeight="1">
      <c r="A201" s="16"/>
      <c r="B201" s="157"/>
      <c r="C201" s="157"/>
    </row>
    <row r="202" spans="1:57" ht="15.75" customHeight="1">
      <c r="A202" s="16"/>
      <c r="B202" s="157"/>
      <c r="C202" s="157"/>
    </row>
    <row r="203" spans="1:57" ht="15.75" customHeight="1">
      <c r="A203" s="16"/>
      <c r="B203" s="157"/>
      <c r="C203" s="157"/>
    </row>
    <row r="204" spans="1:57" ht="15.75" customHeight="1">
      <c r="A204" s="16"/>
      <c r="B204" s="157"/>
      <c r="C204" s="157"/>
    </row>
    <row r="205" spans="1:57" ht="15.75" customHeight="1">
      <c r="A205" s="16"/>
      <c r="B205" s="157"/>
      <c r="C205" s="157"/>
    </row>
    <row r="206" spans="1:57" ht="15.75" customHeight="1">
      <c r="A206" s="16"/>
      <c r="B206" s="157"/>
      <c r="C206" s="157"/>
    </row>
    <row r="207" spans="1:57" ht="15.75" customHeight="1">
      <c r="A207" s="16"/>
      <c r="B207" s="157"/>
      <c r="C207" s="157"/>
    </row>
    <row r="208" spans="1:57" ht="15.75" customHeight="1">
      <c r="A208" s="16"/>
      <c r="B208" s="157"/>
      <c r="C208" s="157"/>
    </row>
    <row r="209" spans="1:3" ht="15.75" customHeight="1">
      <c r="A209" s="16"/>
      <c r="B209" s="157"/>
      <c r="C209" s="157"/>
    </row>
    <row r="210" spans="1:3" ht="15.75" customHeight="1">
      <c r="A210" s="16"/>
      <c r="B210" s="157"/>
      <c r="C210" s="157"/>
    </row>
    <row r="211" spans="1:3" ht="15.75" customHeight="1">
      <c r="A211" s="16"/>
      <c r="B211" s="157"/>
      <c r="C211" s="157"/>
    </row>
    <row r="212" spans="1:3" ht="15.75" customHeight="1">
      <c r="A212" s="16"/>
      <c r="B212" s="157"/>
      <c r="C212" s="157"/>
    </row>
    <row r="213" spans="1:3" ht="15.75" customHeight="1">
      <c r="A213" s="16"/>
      <c r="B213" s="157"/>
      <c r="C213" s="157"/>
    </row>
    <row r="214" spans="1:3" ht="15.75" customHeight="1">
      <c r="A214" s="16"/>
      <c r="B214" s="157"/>
      <c r="C214" s="157"/>
    </row>
    <row r="215" spans="1:3" ht="15.75" customHeight="1">
      <c r="A215" s="16"/>
      <c r="B215" s="157"/>
      <c r="C215" s="157"/>
    </row>
    <row r="216" spans="1:3" ht="15.75" customHeight="1">
      <c r="A216" s="16"/>
      <c r="B216" s="157"/>
      <c r="C216" s="157"/>
    </row>
    <row r="217" spans="1:3" ht="15.75" customHeight="1">
      <c r="A217" s="16"/>
      <c r="B217" s="157"/>
      <c r="C217" s="157"/>
    </row>
    <row r="218" spans="1:3" ht="15.75" customHeight="1">
      <c r="A218" s="16"/>
      <c r="B218" s="157"/>
      <c r="C218" s="157"/>
    </row>
    <row r="219" spans="1:3" ht="15.75" customHeight="1">
      <c r="A219" s="16"/>
      <c r="B219" s="157"/>
      <c r="C219" s="157"/>
    </row>
    <row r="220" spans="1:3" ht="15.75" customHeight="1">
      <c r="A220" s="16"/>
      <c r="B220" s="157"/>
      <c r="C220" s="157"/>
    </row>
    <row r="221" spans="1:3" ht="15.75" customHeight="1">
      <c r="A221" s="16"/>
      <c r="B221" s="157"/>
      <c r="C221" s="157"/>
    </row>
    <row r="222" spans="1:3" ht="15.75" customHeight="1">
      <c r="A222" s="16"/>
      <c r="B222" s="157"/>
      <c r="C222" s="157"/>
    </row>
    <row r="223" spans="1:3" ht="15.75" customHeight="1">
      <c r="A223" s="16"/>
      <c r="B223" s="157"/>
      <c r="C223" s="157"/>
    </row>
    <row r="224" spans="1:3" ht="15.75" customHeight="1">
      <c r="A224" s="16"/>
      <c r="B224" s="157"/>
      <c r="C224" s="157"/>
    </row>
    <row r="225" spans="1:3" ht="15.75" customHeight="1">
      <c r="A225" s="16"/>
      <c r="B225" s="157"/>
      <c r="C225" s="157"/>
    </row>
    <row r="226" spans="1:3" ht="15.75" customHeight="1">
      <c r="A226" s="16"/>
      <c r="B226" s="157"/>
      <c r="C226" s="157"/>
    </row>
    <row r="227" spans="1:3" ht="15.75" customHeight="1">
      <c r="A227" s="16"/>
      <c r="B227" s="157"/>
      <c r="C227" s="157"/>
    </row>
    <row r="228" spans="1:3" ht="15.75" customHeight="1">
      <c r="A228" s="16"/>
      <c r="B228" s="157"/>
      <c r="C228" s="157"/>
    </row>
    <row r="229" spans="1:3" ht="15.75" customHeight="1">
      <c r="A229" s="16"/>
      <c r="B229" s="157"/>
      <c r="C229" s="157"/>
    </row>
    <row r="230" spans="1:3" ht="15.75" customHeight="1">
      <c r="A230" s="16"/>
      <c r="B230" s="157"/>
      <c r="C230" s="157"/>
    </row>
    <row r="231" spans="1:3" ht="15.75" customHeight="1">
      <c r="A231" s="16"/>
      <c r="B231" s="157"/>
      <c r="C231" s="157"/>
    </row>
    <row r="232" spans="1:3" ht="15.75" customHeight="1">
      <c r="A232" s="16"/>
      <c r="B232" s="157"/>
      <c r="C232" s="157"/>
    </row>
    <row r="233" spans="1:3">
      <c r="A233" s="16"/>
      <c r="B233" s="157"/>
      <c r="C233" s="157"/>
    </row>
    <row r="234" spans="1:3">
      <c r="A234" s="16"/>
      <c r="B234" s="157"/>
      <c r="C234" s="157"/>
    </row>
    <row r="235" spans="1:3">
      <c r="A235" s="16"/>
      <c r="B235" s="157"/>
      <c r="C235" s="157"/>
    </row>
    <row r="236" spans="1:3">
      <c r="A236" s="16"/>
      <c r="B236" s="157"/>
      <c r="C236" s="157"/>
    </row>
    <row r="237" spans="1:3">
      <c r="A237" s="16"/>
      <c r="B237" s="157"/>
      <c r="C237" s="157"/>
    </row>
    <row r="238" spans="1:3">
      <c r="A238" s="16"/>
      <c r="B238" s="157"/>
      <c r="C238" s="157"/>
    </row>
    <row r="239" spans="1:3">
      <c r="A239" s="16"/>
      <c r="B239" s="157"/>
      <c r="C239" s="157"/>
    </row>
    <row r="240" spans="1:3">
      <c r="A240" s="16"/>
      <c r="B240" s="157"/>
      <c r="C240" s="157"/>
    </row>
    <row r="241" spans="1:3">
      <c r="A241" s="16"/>
      <c r="B241" s="157"/>
      <c r="C241" s="157"/>
    </row>
    <row r="242" spans="1:3">
      <c r="A242" s="16"/>
      <c r="B242" s="157"/>
      <c r="C242" s="157"/>
    </row>
    <row r="243" spans="1:3">
      <c r="A243" s="16"/>
      <c r="B243" s="157"/>
      <c r="C243" s="157"/>
    </row>
    <row r="244" spans="1:3">
      <c r="A244" s="16"/>
      <c r="B244" s="157"/>
      <c r="C244" s="157"/>
    </row>
    <row r="245" spans="1:3">
      <c r="A245" s="16"/>
      <c r="B245" s="157"/>
      <c r="C245" s="157"/>
    </row>
    <row r="246" spans="1:3">
      <c r="A246" s="16"/>
      <c r="B246" s="157"/>
      <c r="C246" s="157"/>
    </row>
    <row r="247" spans="1:3">
      <c r="A247" s="16"/>
      <c r="B247" s="157"/>
      <c r="C247" s="157"/>
    </row>
    <row r="248" spans="1:3">
      <c r="A248" s="16"/>
      <c r="B248" s="157"/>
      <c r="C248" s="157"/>
    </row>
    <row r="249" spans="1:3">
      <c r="A249" s="16"/>
      <c r="B249" s="157"/>
      <c r="C249" s="157"/>
    </row>
    <row r="250" spans="1:3">
      <c r="A250" s="16"/>
      <c r="B250" s="157"/>
      <c r="C250" s="157"/>
    </row>
    <row r="251" spans="1:3">
      <c r="A251" s="16"/>
      <c r="B251" s="157"/>
      <c r="C251" s="157"/>
    </row>
    <row r="252" spans="1:3">
      <c r="A252" s="16"/>
      <c r="B252" s="157"/>
      <c r="C252" s="157"/>
    </row>
    <row r="253" spans="1:3">
      <c r="A253" s="16"/>
      <c r="B253" s="157"/>
      <c r="C253" s="157"/>
    </row>
    <row r="254" spans="1:3">
      <c r="A254" s="16"/>
      <c r="B254" s="157"/>
      <c r="C254" s="157"/>
    </row>
    <row r="255" spans="1:3">
      <c r="A255" s="16"/>
      <c r="B255" s="157"/>
      <c r="C255" s="157"/>
    </row>
  </sheetData>
  <sheetProtection selectLockedCells="1" selectUnlockedCells="1"/>
  <mergeCells count="111">
    <mergeCell ref="AZ105:BC105"/>
    <mergeCell ref="BD105:BE105"/>
    <mergeCell ref="P60:AY60"/>
    <mergeCell ref="P9:AY9"/>
    <mergeCell ref="AD7:AE7"/>
    <mergeCell ref="P51:AY51"/>
    <mergeCell ref="AS7:AS8"/>
    <mergeCell ref="BD7:BD8"/>
    <mergeCell ref="BE7:BE8"/>
    <mergeCell ref="AZ7:BA7"/>
    <mergeCell ref="BB7:BC7"/>
    <mergeCell ref="AV7:AW7"/>
    <mergeCell ref="AX7:AX8"/>
    <mergeCell ref="AF7:AF8"/>
    <mergeCell ref="AT7:AU7"/>
    <mergeCell ref="AY7:AY8"/>
    <mergeCell ref="U7:U8"/>
    <mergeCell ref="V7:W7"/>
    <mergeCell ref="AB7:AC7"/>
    <mergeCell ref="AJ7:AK7"/>
    <mergeCell ref="AG7:AG8"/>
    <mergeCell ref="X7:Y7"/>
    <mergeCell ref="AZ63:BC63"/>
    <mergeCell ref="BD63:BE63"/>
    <mergeCell ref="BF5:BF8"/>
    <mergeCell ref="BG5:BG8"/>
    <mergeCell ref="AZ75:BC75"/>
    <mergeCell ref="BD75:BE75"/>
    <mergeCell ref="A59:BE59"/>
    <mergeCell ref="V6:AA6"/>
    <mergeCell ref="A118:AY118"/>
    <mergeCell ref="BD86:BE86"/>
    <mergeCell ref="AZ84:BC84"/>
    <mergeCell ref="BD84:BE84"/>
    <mergeCell ref="A115:AY115"/>
    <mergeCell ref="A117:AY117"/>
    <mergeCell ref="AZ5:BE6"/>
    <mergeCell ref="AN6:AS6"/>
    <mergeCell ref="AL7:AL8"/>
    <mergeCell ref="AM7:AM8"/>
    <mergeCell ref="BD81:BE81"/>
    <mergeCell ref="BD61:BE61"/>
    <mergeCell ref="AZ61:BC61"/>
    <mergeCell ref="AZ76:BC76"/>
    <mergeCell ref="BD74:BE74"/>
    <mergeCell ref="AZ74:BC74"/>
    <mergeCell ref="AZ91:BC91"/>
    <mergeCell ref="BD91:BE91"/>
    <mergeCell ref="BD80:BE80"/>
    <mergeCell ref="AZ80:BC80"/>
    <mergeCell ref="AZ83:BC83"/>
    <mergeCell ref="BD83:BE83"/>
    <mergeCell ref="AZ85:BC85"/>
    <mergeCell ref="AZ81:BC81"/>
    <mergeCell ref="AZ82:BC82"/>
    <mergeCell ref="BD85:BE85"/>
    <mergeCell ref="AZ64:BC64"/>
    <mergeCell ref="BD64:BE64"/>
    <mergeCell ref="BD76:BE76"/>
    <mergeCell ref="AZ78:BC78"/>
    <mergeCell ref="BD78:BE78"/>
    <mergeCell ref="AZ77:BC77"/>
    <mergeCell ref="BD77:BE77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R7:S7"/>
    <mergeCell ref="T7:T8"/>
    <mergeCell ref="D7:E7"/>
    <mergeCell ref="F7:G7"/>
    <mergeCell ref="J7:K7"/>
    <mergeCell ref="L7:M7"/>
    <mergeCell ref="N7:N8"/>
    <mergeCell ref="O7:O8"/>
    <mergeCell ref="J6:O6"/>
    <mergeCell ref="D6:I6"/>
    <mergeCell ref="H7:H8"/>
    <mergeCell ref="I7:I8"/>
    <mergeCell ref="AZ114:BC114"/>
    <mergeCell ref="BD114:BE114"/>
    <mergeCell ref="AZ89:BC89"/>
    <mergeCell ref="BD89:BE89"/>
    <mergeCell ref="AZ88:BC88"/>
    <mergeCell ref="BD82:BE82"/>
    <mergeCell ref="BD88:BE88"/>
    <mergeCell ref="AZ87:BC87"/>
    <mergeCell ref="BD87:BE87"/>
    <mergeCell ref="AZ90:BC90"/>
    <mergeCell ref="BD90:BE90"/>
    <mergeCell ref="AZ86:BC86"/>
    <mergeCell ref="AZ79:BC79"/>
    <mergeCell ref="BD79:BE79"/>
    <mergeCell ref="AH7:AI7"/>
    <mergeCell ref="P7:Q7"/>
    <mergeCell ref="AR7:AR8"/>
    <mergeCell ref="P55:AY55"/>
    <mergeCell ref="AZ62:BC62"/>
    <mergeCell ref="BD62:BE62"/>
  </mergeCells>
  <phoneticPr fontId="0" type="noConversion"/>
  <printOptions horizontalCentered="1"/>
  <pageMargins left="0.19685039370078741" right="0.19685039370078741" top="0.19685039370078741" bottom="0.15748031496062992" header="0.11811023622047245" footer="0.11811023622047245"/>
  <pageSetup paperSize="8" scale="35" firstPageNumber="0" orientation="landscape" r:id="rId1"/>
  <headerFooter alignWithMargins="0">
    <oddHeader>&amp;R 1/a. számú melléklet az  Állami légiközlekedési alapképzési szak tantervéhez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BG244"/>
  <sheetViews>
    <sheetView tabSelected="1" view="pageBreakPreview" zoomScale="85" zoomScaleNormal="85" zoomScaleSheetLayoutView="85" workbookViewId="0">
      <pane xSplit="21" ySplit="11" topLeftCell="V16" activePane="bottomRight" state="frozen"/>
      <selection activeCell="A16" sqref="A16"/>
      <selection pane="topRight" activeCell="A16" sqref="A16"/>
      <selection pane="bottomLeft" activeCell="A16" sqref="A16"/>
      <selection pane="bottomRight" activeCell="AW51" sqref="AW51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1.1640625" style="154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customWidth="1"/>
    <col min="17" max="17" width="6.83203125" style="34" customWidth="1"/>
    <col min="18" max="18" width="5.5" style="34" customWidth="1"/>
    <col min="19" max="19" width="6.83203125" style="34" customWidth="1"/>
    <col min="20" max="20" width="5.5" style="34" customWidth="1"/>
    <col min="21" max="21" width="5.6640625" style="34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5.6640625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5.1640625" style="34" bestFit="1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5.6640625" style="34" bestFit="1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6.83203125" style="34" bestFit="1" customWidth="1"/>
    <col min="57" max="57" width="9" style="34" customWidth="1"/>
    <col min="58" max="58" width="52.83203125" style="172" bestFit="1" customWidth="1"/>
    <col min="59" max="59" width="39" style="172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435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601"/>
      <c r="BG4" s="173"/>
    </row>
    <row r="5" spans="1:59" ht="21.95" customHeight="1" thickBot="1">
      <c r="A5" s="757" t="s">
        <v>434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</row>
    <row r="6" spans="1:59" ht="15.95" customHeight="1" thickTop="1" thickBot="1">
      <c r="A6" s="843" t="s">
        <v>1</v>
      </c>
      <c r="B6" s="846" t="s">
        <v>2</v>
      </c>
      <c r="C6" s="849" t="s">
        <v>3</v>
      </c>
      <c r="D6" s="852" t="s">
        <v>4</v>
      </c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2" t="s">
        <v>4</v>
      </c>
      <c r="AC6" s="853"/>
      <c r="AD6" s="853"/>
      <c r="AE6" s="853"/>
      <c r="AF6" s="853"/>
      <c r="AG6" s="853"/>
      <c r="AH6" s="853"/>
      <c r="AI6" s="853"/>
      <c r="AJ6" s="853"/>
      <c r="AK6" s="853"/>
      <c r="AL6" s="853"/>
      <c r="AM6" s="853"/>
      <c r="AN6" s="853"/>
      <c r="AO6" s="853"/>
      <c r="AP6" s="853"/>
      <c r="AQ6" s="853"/>
      <c r="AR6" s="853"/>
      <c r="AS6" s="853"/>
      <c r="AT6" s="853"/>
      <c r="AU6" s="853"/>
      <c r="AV6" s="853"/>
      <c r="AW6" s="853"/>
      <c r="AX6" s="853"/>
      <c r="AY6" s="853"/>
      <c r="AZ6" s="826" t="s">
        <v>5</v>
      </c>
      <c r="BA6" s="827"/>
      <c r="BB6" s="827"/>
      <c r="BC6" s="827"/>
      <c r="BD6" s="827"/>
      <c r="BE6" s="828"/>
      <c r="BF6" s="840" t="s">
        <v>47</v>
      </c>
      <c r="BG6" s="837" t="s">
        <v>48</v>
      </c>
    </row>
    <row r="7" spans="1:59" ht="15.95" customHeight="1">
      <c r="A7" s="844"/>
      <c r="B7" s="847"/>
      <c r="C7" s="850"/>
      <c r="D7" s="832" t="s">
        <v>6</v>
      </c>
      <c r="E7" s="833"/>
      <c r="F7" s="833"/>
      <c r="G7" s="833"/>
      <c r="H7" s="833"/>
      <c r="I7" s="834"/>
      <c r="J7" s="835" t="s">
        <v>7</v>
      </c>
      <c r="K7" s="833"/>
      <c r="L7" s="833"/>
      <c r="M7" s="833"/>
      <c r="N7" s="833"/>
      <c r="O7" s="836"/>
      <c r="P7" s="832" t="s">
        <v>8</v>
      </c>
      <c r="Q7" s="833"/>
      <c r="R7" s="833"/>
      <c r="S7" s="833"/>
      <c r="T7" s="833"/>
      <c r="U7" s="834"/>
      <c r="V7" s="832" t="s">
        <v>9</v>
      </c>
      <c r="W7" s="833"/>
      <c r="X7" s="833"/>
      <c r="Y7" s="833"/>
      <c r="Z7" s="833"/>
      <c r="AA7" s="834"/>
      <c r="AB7" s="835" t="s">
        <v>10</v>
      </c>
      <c r="AC7" s="833"/>
      <c r="AD7" s="833"/>
      <c r="AE7" s="833"/>
      <c r="AF7" s="833"/>
      <c r="AG7" s="834"/>
      <c r="AH7" s="835" t="s">
        <v>11</v>
      </c>
      <c r="AI7" s="833"/>
      <c r="AJ7" s="833"/>
      <c r="AK7" s="833"/>
      <c r="AL7" s="833"/>
      <c r="AM7" s="836"/>
      <c r="AN7" s="832" t="s">
        <v>34</v>
      </c>
      <c r="AO7" s="833"/>
      <c r="AP7" s="833"/>
      <c r="AQ7" s="833"/>
      <c r="AR7" s="833"/>
      <c r="AS7" s="834"/>
      <c r="AT7" s="835" t="s">
        <v>35</v>
      </c>
      <c r="AU7" s="833"/>
      <c r="AV7" s="833"/>
      <c r="AW7" s="833"/>
      <c r="AX7" s="833"/>
      <c r="AY7" s="834"/>
      <c r="AZ7" s="829"/>
      <c r="BA7" s="830"/>
      <c r="BB7" s="830"/>
      <c r="BC7" s="830"/>
      <c r="BD7" s="830"/>
      <c r="BE7" s="831"/>
      <c r="BF7" s="841"/>
      <c r="BG7" s="838"/>
    </row>
    <row r="8" spans="1:59" ht="15.95" customHeight="1">
      <c r="A8" s="844"/>
      <c r="B8" s="847"/>
      <c r="C8" s="850"/>
      <c r="D8" s="823" t="s">
        <v>12</v>
      </c>
      <c r="E8" s="811"/>
      <c r="F8" s="810" t="s">
        <v>13</v>
      </c>
      <c r="G8" s="811"/>
      <c r="H8" s="812" t="s">
        <v>14</v>
      </c>
      <c r="I8" s="816" t="s">
        <v>36</v>
      </c>
      <c r="J8" s="818" t="s">
        <v>12</v>
      </c>
      <c r="K8" s="811"/>
      <c r="L8" s="810" t="s">
        <v>13</v>
      </c>
      <c r="M8" s="811"/>
      <c r="N8" s="812" t="s">
        <v>14</v>
      </c>
      <c r="O8" s="821" t="s">
        <v>36</v>
      </c>
      <c r="P8" s="823" t="s">
        <v>12</v>
      </c>
      <c r="Q8" s="811"/>
      <c r="R8" s="810" t="s">
        <v>13</v>
      </c>
      <c r="S8" s="811"/>
      <c r="T8" s="812" t="s">
        <v>14</v>
      </c>
      <c r="U8" s="816" t="s">
        <v>36</v>
      </c>
      <c r="V8" s="823" t="s">
        <v>12</v>
      </c>
      <c r="W8" s="811"/>
      <c r="X8" s="810" t="s">
        <v>13</v>
      </c>
      <c r="Y8" s="811"/>
      <c r="Z8" s="812" t="s">
        <v>14</v>
      </c>
      <c r="AA8" s="816" t="s">
        <v>36</v>
      </c>
      <c r="AB8" s="818" t="s">
        <v>12</v>
      </c>
      <c r="AC8" s="811"/>
      <c r="AD8" s="810" t="s">
        <v>13</v>
      </c>
      <c r="AE8" s="811"/>
      <c r="AF8" s="812" t="s">
        <v>14</v>
      </c>
      <c r="AG8" s="816" t="s">
        <v>36</v>
      </c>
      <c r="AH8" s="818" t="s">
        <v>12</v>
      </c>
      <c r="AI8" s="811"/>
      <c r="AJ8" s="810" t="s">
        <v>13</v>
      </c>
      <c r="AK8" s="811"/>
      <c r="AL8" s="812" t="s">
        <v>14</v>
      </c>
      <c r="AM8" s="821" t="s">
        <v>36</v>
      </c>
      <c r="AN8" s="823" t="s">
        <v>12</v>
      </c>
      <c r="AO8" s="811"/>
      <c r="AP8" s="810" t="s">
        <v>13</v>
      </c>
      <c r="AQ8" s="811"/>
      <c r="AR8" s="812" t="s">
        <v>14</v>
      </c>
      <c r="AS8" s="816" t="s">
        <v>36</v>
      </c>
      <c r="AT8" s="818" t="s">
        <v>12</v>
      </c>
      <c r="AU8" s="811"/>
      <c r="AV8" s="810" t="s">
        <v>13</v>
      </c>
      <c r="AW8" s="811"/>
      <c r="AX8" s="812" t="s">
        <v>14</v>
      </c>
      <c r="AY8" s="819" t="s">
        <v>36</v>
      </c>
      <c r="AZ8" s="818" t="s">
        <v>12</v>
      </c>
      <c r="BA8" s="811"/>
      <c r="BB8" s="810" t="s">
        <v>13</v>
      </c>
      <c r="BC8" s="811"/>
      <c r="BD8" s="812" t="s">
        <v>14</v>
      </c>
      <c r="BE8" s="814" t="s">
        <v>43</v>
      </c>
      <c r="BF8" s="842"/>
      <c r="BG8" s="839"/>
    </row>
    <row r="9" spans="1:59" s="45" customFormat="1" ht="80.099999999999994" customHeight="1" thickBot="1">
      <c r="A9" s="845"/>
      <c r="B9" s="848"/>
      <c r="C9" s="851"/>
      <c r="D9" s="37" t="s">
        <v>37</v>
      </c>
      <c r="E9" s="350" t="s">
        <v>38</v>
      </c>
      <c r="F9" s="351" t="s">
        <v>37</v>
      </c>
      <c r="G9" s="350" t="s">
        <v>38</v>
      </c>
      <c r="H9" s="813"/>
      <c r="I9" s="817"/>
      <c r="J9" s="352" t="s">
        <v>37</v>
      </c>
      <c r="K9" s="350" t="s">
        <v>38</v>
      </c>
      <c r="L9" s="351" t="s">
        <v>37</v>
      </c>
      <c r="M9" s="350" t="s">
        <v>38</v>
      </c>
      <c r="N9" s="813"/>
      <c r="O9" s="822"/>
      <c r="P9" s="37" t="s">
        <v>37</v>
      </c>
      <c r="Q9" s="350" t="s">
        <v>38</v>
      </c>
      <c r="R9" s="351" t="s">
        <v>37</v>
      </c>
      <c r="S9" s="350" t="s">
        <v>38</v>
      </c>
      <c r="T9" s="813"/>
      <c r="U9" s="817"/>
      <c r="V9" s="37" t="s">
        <v>37</v>
      </c>
      <c r="W9" s="350" t="s">
        <v>38</v>
      </c>
      <c r="X9" s="351" t="s">
        <v>37</v>
      </c>
      <c r="Y9" s="350" t="s">
        <v>38</v>
      </c>
      <c r="Z9" s="813"/>
      <c r="AA9" s="817"/>
      <c r="AB9" s="352" t="s">
        <v>37</v>
      </c>
      <c r="AC9" s="350" t="s">
        <v>38</v>
      </c>
      <c r="AD9" s="351" t="s">
        <v>37</v>
      </c>
      <c r="AE9" s="350" t="s">
        <v>38</v>
      </c>
      <c r="AF9" s="813"/>
      <c r="AG9" s="817"/>
      <c r="AH9" s="352" t="s">
        <v>37</v>
      </c>
      <c r="AI9" s="350" t="s">
        <v>38</v>
      </c>
      <c r="AJ9" s="351" t="s">
        <v>37</v>
      </c>
      <c r="AK9" s="350" t="s">
        <v>38</v>
      </c>
      <c r="AL9" s="813"/>
      <c r="AM9" s="822"/>
      <c r="AN9" s="37" t="s">
        <v>37</v>
      </c>
      <c r="AO9" s="350" t="s">
        <v>38</v>
      </c>
      <c r="AP9" s="351" t="s">
        <v>37</v>
      </c>
      <c r="AQ9" s="350" t="s">
        <v>38</v>
      </c>
      <c r="AR9" s="813"/>
      <c r="AS9" s="817"/>
      <c r="AT9" s="352" t="s">
        <v>37</v>
      </c>
      <c r="AU9" s="350" t="s">
        <v>38</v>
      </c>
      <c r="AV9" s="351" t="s">
        <v>37</v>
      </c>
      <c r="AW9" s="350" t="s">
        <v>38</v>
      </c>
      <c r="AX9" s="813"/>
      <c r="AY9" s="820"/>
      <c r="AZ9" s="352" t="s">
        <v>37</v>
      </c>
      <c r="BA9" s="350" t="s">
        <v>39</v>
      </c>
      <c r="BB9" s="351" t="s">
        <v>37</v>
      </c>
      <c r="BC9" s="350" t="s">
        <v>39</v>
      </c>
      <c r="BD9" s="813"/>
      <c r="BE9" s="815"/>
      <c r="BF9" s="286"/>
      <c r="BG9" s="79"/>
    </row>
    <row r="10" spans="1:59" s="45" customFormat="1" ht="15.75" customHeight="1" thickBot="1">
      <c r="A10" s="41"/>
      <c r="B10" s="42"/>
      <c r="C10" s="43" t="s">
        <v>54</v>
      </c>
      <c r="D10" s="44">
        <f>SUM(ÁLK_ALAPOZÓ!D58)</f>
        <v>0</v>
      </c>
      <c r="E10" s="109">
        <f>SUM(ÁLK_ALAPOZÓ!E58)</f>
        <v>0</v>
      </c>
      <c r="F10" s="109">
        <f>SUM(ÁLK_ALAPOZÓ!F58)</f>
        <v>40</v>
      </c>
      <c r="G10" s="109">
        <f>SUM(ÁLK_ALAPOZÓ!G58)</f>
        <v>600</v>
      </c>
      <c r="H10" s="109">
        <f>SUM(ÁLK_ALAPOZÓ!H58)</f>
        <v>27</v>
      </c>
      <c r="I10" s="109" t="s">
        <v>17</v>
      </c>
      <c r="J10" s="44">
        <f>SUM(ÁLK_ALAPOZÓ!J58)</f>
        <v>19</v>
      </c>
      <c r="K10" s="109">
        <f>SUM(ÁLK_ALAPOZÓ!K58)</f>
        <v>266</v>
      </c>
      <c r="L10" s="109">
        <f>SUM(ÁLK_ALAPOZÓ!L58)</f>
        <v>11</v>
      </c>
      <c r="M10" s="109">
        <f>SUM(ÁLK_ALAPOZÓ!M58)</f>
        <v>154</v>
      </c>
      <c r="N10" s="109">
        <f>SUM(ÁLK_ALAPOZÓ!N58)</f>
        <v>29</v>
      </c>
      <c r="O10" s="109" t="s">
        <v>17</v>
      </c>
      <c r="P10" s="44">
        <f>SUM(ÁLK_ALAPOZÓ!P58)</f>
        <v>10</v>
      </c>
      <c r="Q10" s="109">
        <f>SUM(ÁLK_ALAPOZÓ!Q58)</f>
        <v>140</v>
      </c>
      <c r="R10" s="109">
        <f>SUM(ÁLK_ALAPOZÓ!R58)</f>
        <v>21</v>
      </c>
      <c r="S10" s="109">
        <f>SUM(ÁLK_ALAPOZÓ!S58)</f>
        <v>304</v>
      </c>
      <c r="T10" s="109">
        <f>SUM(ÁLK_ALAPOZÓ!T58)</f>
        <v>28</v>
      </c>
      <c r="U10" s="109" t="s">
        <v>17</v>
      </c>
      <c r="V10" s="44">
        <f>SUM(ÁLK_ALAPOZÓ!V58)</f>
        <v>4</v>
      </c>
      <c r="W10" s="44">
        <f>SUM(ÁLK_ALAPOZÓ!W58)</f>
        <v>56</v>
      </c>
      <c r="X10" s="44">
        <f>SUM(ÁLK_ALAPOZÓ!X58)</f>
        <v>10</v>
      </c>
      <c r="Y10" s="44">
        <f>SUM(ÁLK_ALAPOZÓ!Y58)</f>
        <v>140</v>
      </c>
      <c r="Z10" s="44">
        <f>SUM(ÁLK_ALAPOZÓ!Z58)</f>
        <v>13</v>
      </c>
      <c r="AA10" s="109" t="s">
        <v>17</v>
      </c>
      <c r="AB10" s="44">
        <f>SUM(ÁLK_ALAPOZÓ!AB58)</f>
        <v>3</v>
      </c>
      <c r="AC10" s="44">
        <f>SUM(ÁLK_ALAPOZÓ!AC58)</f>
        <v>42</v>
      </c>
      <c r="AD10" s="44">
        <f>SUM(ÁLK_ALAPOZÓ!AD58)</f>
        <v>3</v>
      </c>
      <c r="AE10" s="44">
        <f>SUM(ÁLK_ALAPOZÓ!AE58)</f>
        <v>42</v>
      </c>
      <c r="AF10" s="109">
        <f>SUM(ÁLK_ALAPOZÓ!AF58)</f>
        <v>7</v>
      </c>
      <c r="AG10" s="109" t="s">
        <v>17</v>
      </c>
      <c r="AH10" s="44">
        <f>SUM(ÁLK_ALAPOZÓ!AH58)</f>
        <v>1</v>
      </c>
      <c r="AI10" s="109">
        <f>SUM(ÁLK_ALAPOZÓ!AI58)</f>
        <v>14</v>
      </c>
      <c r="AJ10" s="109">
        <f>SUM(ÁLK_ALAPOZÓ!AJ58)</f>
        <v>3</v>
      </c>
      <c r="AK10" s="109">
        <f>SUM(ÁLK_ALAPOZÓ!AK58)</f>
        <v>42</v>
      </c>
      <c r="AL10" s="109">
        <f>SUM(ÁLK_ALAPOZÓ!AL58)</f>
        <v>4</v>
      </c>
      <c r="AM10" s="109" t="s">
        <v>17</v>
      </c>
      <c r="AN10" s="44">
        <f>SUM(ÁLK_ALAPOZÓ!AN58)</f>
        <v>0</v>
      </c>
      <c r="AO10" s="109">
        <f>SUM(ÁLK_ALAPOZÓ!AO58)</f>
        <v>0</v>
      </c>
      <c r="AP10" s="109">
        <f>SUM(ÁLK_ALAPOZÓ!AP58)</f>
        <v>2</v>
      </c>
      <c r="AQ10" s="109">
        <f>SUM(ÁLK_ALAPOZÓ!AQ58)</f>
        <v>28</v>
      </c>
      <c r="AR10" s="109">
        <f>SUM(ÁLK_ALAPOZÓ!AR58)</f>
        <v>2</v>
      </c>
      <c r="AS10" s="109" t="s">
        <v>17</v>
      </c>
      <c r="AT10" s="44">
        <f>SUM(ÁLK_ALAPOZÓ!AT58)</f>
        <v>2</v>
      </c>
      <c r="AU10" s="44">
        <f>SUM(ÁLK_ALAPOZÓ!AU58)</f>
        <v>28</v>
      </c>
      <c r="AV10" s="44">
        <f>SUM(ÁLK_ALAPOZÓ!AV58)</f>
        <v>2</v>
      </c>
      <c r="AW10" s="44">
        <f>SUM(ÁLK_ALAPOZÓ!AW58)</f>
        <v>28</v>
      </c>
      <c r="AX10" s="109">
        <f>SUM(ÁLK_ALAPOZÓ!AX58)</f>
        <v>12</v>
      </c>
      <c r="AY10" s="110" t="s">
        <v>17</v>
      </c>
      <c r="AZ10" s="55">
        <f>SUM(ÁLK_ALAPOZÓ!AZ58)</f>
        <v>39</v>
      </c>
      <c r="BA10" s="109">
        <f>SUM(ÁLK_ALAPOZÓ!BA58)</f>
        <v>546</v>
      </c>
      <c r="BB10" s="109">
        <f>SUM(ÁLK_ALAPOZÓ!BB58)</f>
        <v>92</v>
      </c>
      <c r="BC10" s="109">
        <f>SUM(ÁLK_ALAPOZÓ!BC58)</f>
        <v>1458</v>
      </c>
      <c r="BD10" s="109">
        <f>SUM(ÁLK_ALAPOZÓ!BD58)</f>
        <v>122</v>
      </c>
      <c r="BE10" s="111">
        <f>SUM(ÁLK_ALAPOZÓ!BE58)</f>
        <v>131</v>
      </c>
      <c r="BF10" s="287"/>
      <c r="BG10" s="175"/>
    </row>
    <row r="11" spans="1:59" s="2" customFormat="1" ht="15.75" customHeight="1">
      <c r="A11" s="46" t="s">
        <v>7</v>
      </c>
      <c r="B11" s="47"/>
      <c r="C11" s="511" t="s">
        <v>50</v>
      </c>
      <c r="D11" s="49"/>
      <c r="E11" s="50"/>
      <c r="F11" s="51"/>
      <c r="G11" s="50"/>
      <c r="H11" s="51"/>
      <c r="I11" s="52"/>
      <c r="J11" s="51"/>
      <c r="K11" s="50"/>
      <c r="L11" s="51"/>
      <c r="M11" s="50"/>
      <c r="N11" s="51"/>
      <c r="O11" s="52"/>
      <c r="P11" s="51"/>
      <c r="Q11" s="50"/>
      <c r="R11" s="51"/>
      <c r="S11" s="50"/>
      <c r="T11" s="51"/>
      <c r="U11" s="52"/>
      <c r="V11" s="51"/>
      <c r="W11" s="50"/>
      <c r="X11" s="51"/>
      <c r="Y11" s="50"/>
      <c r="Z11" s="51"/>
      <c r="AA11" s="112"/>
      <c r="AB11" s="51"/>
      <c r="AC11" s="50"/>
      <c r="AD11" s="51"/>
      <c r="AE11" s="50"/>
      <c r="AF11" s="51"/>
      <c r="AG11" s="52"/>
      <c r="AH11" s="51"/>
      <c r="AI11" s="50"/>
      <c r="AJ11" s="51"/>
      <c r="AK11" s="50"/>
      <c r="AL11" s="51"/>
      <c r="AM11" s="52"/>
      <c r="AN11" s="51"/>
      <c r="AO11" s="50"/>
      <c r="AP11" s="51"/>
      <c r="AQ11" s="50"/>
      <c r="AR11" s="51"/>
      <c r="AS11" s="52"/>
      <c r="AT11" s="51"/>
      <c r="AU11" s="50"/>
      <c r="AV11" s="51"/>
      <c r="AW11" s="50"/>
      <c r="AX11" s="51"/>
      <c r="AY11" s="53"/>
      <c r="AZ11" s="54"/>
      <c r="BA11" s="54"/>
      <c r="BB11" s="54"/>
      <c r="BC11" s="54"/>
      <c r="BD11" s="430" t="str">
        <f t="shared" ref="BD11:BD42" si="0">IF(N11+H11+T11+Z11+AF11+AL11+AR11+AX11=0,"",N11+H11+T11+Z11+AF11+AL11+AR11+AX11)</f>
        <v/>
      </c>
      <c r="BE11" s="289"/>
    </row>
    <row r="12" spans="1:59" ht="15.75" customHeight="1">
      <c r="A12" s="519" t="s">
        <v>528</v>
      </c>
      <c r="B12" s="642" t="s">
        <v>15</v>
      </c>
      <c r="C12" s="439" t="s">
        <v>107</v>
      </c>
      <c r="D12" s="420"/>
      <c r="E12" s="421" t="s">
        <v>184</v>
      </c>
      <c r="F12" s="420"/>
      <c r="G12" s="421" t="s">
        <v>184</v>
      </c>
      <c r="H12" s="420"/>
      <c r="I12" s="422"/>
      <c r="J12" s="423"/>
      <c r="K12" s="421" t="s">
        <v>184</v>
      </c>
      <c r="L12" s="424"/>
      <c r="M12" s="421" t="s">
        <v>184</v>
      </c>
      <c r="N12" s="424"/>
      <c r="O12" s="425"/>
      <c r="P12" s="424"/>
      <c r="Q12" s="421">
        <v>6</v>
      </c>
      <c r="R12" s="424"/>
      <c r="S12" s="421">
        <v>22</v>
      </c>
      <c r="T12" s="424">
        <v>2</v>
      </c>
      <c r="U12" s="426" t="s">
        <v>150</v>
      </c>
      <c r="V12" s="423"/>
      <c r="W12" s="421"/>
      <c r="X12" s="424"/>
      <c r="Y12" s="421"/>
      <c r="Z12" s="623"/>
      <c r="AA12" s="425"/>
      <c r="AB12" s="424"/>
      <c r="AC12" s="421" t="s">
        <v>184</v>
      </c>
      <c r="AD12" s="424"/>
      <c r="AE12" s="421" t="s">
        <v>184</v>
      </c>
      <c r="AF12" s="424"/>
      <c r="AG12" s="426"/>
      <c r="AH12" s="423"/>
      <c r="AI12" s="421" t="s">
        <v>184</v>
      </c>
      <c r="AJ12" s="424"/>
      <c r="AK12" s="421" t="s">
        <v>184</v>
      </c>
      <c r="AL12" s="424"/>
      <c r="AM12" s="425"/>
      <c r="AN12" s="423"/>
      <c r="AO12" s="421" t="s">
        <v>184</v>
      </c>
      <c r="AP12" s="424"/>
      <c r="AQ12" s="421" t="s">
        <v>184</v>
      </c>
      <c r="AR12" s="424"/>
      <c r="AS12" s="425"/>
      <c r="AT12" s="424"/>
      <c r="AU12" s="421" t="s">
        <v>184</v>
      </c>
      <c r="AV12" s="424"/>
      <c r="AW12" s="421" t="s">
        <v>184</v>
      </c>
      <c r="AX12" s="424"/>
      <c r="AY12" s="424"/>
      <c r="AZ12" s="513" t="str">
        <f t="shared" ref="AZ12:AZ22" si="1">IF(D12+J12+P12+V12+AB12+AH12+AN12+AT12=0,"",D12+J12+P12+V12+AB12+AH12+AN12+AT12)</f>
        <v/>
      </c>
      <c r="BA12" s="514">
        <v>6</v>
      </c>
      <c r="BB12" s="500" t="str">
        <f t="shared" ref="BB12:BB22" si="2">IF(F12+L12+R12+X12+AD12+AJ12+AP12+AV12=0,"",F12+L12+R12+X12+AD12+AJ12+AP12+AV12)</f>
        <v/>
      </c>
      <c r="BC12" s="514">
        <v>22</v>
      </c>
      <c r="BD12" s="500">
        <f t="shared" ref="BD12:BD14" si="3">IF(N12+H12+T12+Z12+AF12+AL12+AR12+AX12=0,"",N12+H12+T12+Z12+AF12+AL12+AR12+AX12)</f>
        <v>2</v>
      </c>
      <c r="BE12" s="515">
        <v>2</v>
      </c>
      <c r="BF12" s="287" t="s">
        <v>231</v>
      </c>
      <c r="BG12" s="641" t="s">
        <v>292</v>
      </c>
    </row>
    <row r="13" spans="1:59" s="17" customFormat="1" ht="15.75" customHeight="1">
      <c r="A13" s="640" t="s">
        <v>405</v>
      </c>
      <c r="B13" s="643" t="s">
        <v>15</v>
      </c>
      <c r="C13" s="438" t="s">
        <v>78</v>
      </c>
      <c r="D13" s="435"/>
      <c r="E13" s="421" t="str">
        <f t="shared" ref="E13:E14" si="4">IF(D13*14=0,"",D13*14)</f>
        <v/>
      </c>
      <c r="F13" s="420"/>
      <c r="G13" s="421" t="str">
        <f t="shared" ref="G13:G14" si="5">IF(F13*14=0,"",F13*14)</f>
        <v/>
      </c>
      <c r="H13" s="420"/>
      <c r="I13" s="422"/>
      <c r="J13" s="423"/>
      <c r="K13" s="421" t="str">
        <f t="shared" ref="K13:K14" si="6">IF(J13*14=0,"",J13*14)</f>
        <v/>
      </c>
      <c r="L13" s="424"/>
      <c r="M13" s="421" t="str">
        <f t="shared" ref="M13:M14" si="7">IF(L13*14=0,"",L13*14)</f>
        <v/>
      </c>
      <c r="N13" s="424"/>
      <c r="O13" s="425"/>
      <c r="P13" s="424"/>
      <c r="Q13" s="421" t="str">
        <f t="shared" ref="Q13:Q15" si="8">IF(P13*14=0,"",P13*14)</f>
        <v/>
      </c>
      <c r="R13" s="424"/>
      <c r="S13" s="421" t="str">
        <f t="shared" ref="S13:S14" si="9">IF(R13*14=0,"",R13*14)</f>
        <v/>
      </c>
      <c r="T13" s="424"/>
      <c r="U13" s="426"/>
      <c r="V13" s="423">
        <v>4</v>
      </c>
      <c r="W13" s="421">
        <f>IF(V13*14=0,"",V13*14)</f>
        <v>56</v>
      </c>
      <c r="X13" s="424">
        <v>1</v>
      </c>
      <c r="Y13" s="421">
        <f t="shared" ref="Y13:Y14" si="10">IF(X13*14=0,"",X13*14)</f>
        <v>14</v>
      </c>
      <c r="Z13" s="427">
        <v>4</v>
      </c>
      <c r="AA13" s="425" t="s">
        <v>104</v>
      </c>
      <c r="AB13" s="424"/>
      <c r="AC13" s="421" t="str">
        <f t="shared" ref="AC13:AC14" si="11">IF(AB13*14=0,"",AB13*14)</f>
        <v/>
      </c>
      <c r="AD13" s="424"/>
      <c r="AE13" s="421" t="str">
        <f t="shared" ref="AE13:AE14" si="12">IF(AD13*14=0,"",AD13*14)</f>
        <v/>
      </c>
      <c r="AF13" s="424"/>
      <c r="AG13" s="426"/>
      <c r="AH13" s="423"/>
      <c r="AI13" s="421" t="str">
        <f t="shared" ref="AI13:AI14" si="13">IF(AH13*14=0,"",AH13*14)</f>
        <v/>
      </c>
      <c r="AJ13" s="424"/>
      <c r="AK13" s="421" t="str">
        <f t="shared" ref="AK13:AK14" si="14">IF(AJ13*14=0,"",AJ13*14)</f>
        <v/>
      </c>
      <c r="AL13" s="424"/>
      <c r="AM13" s="425"/>
      <c r="AN13" s="423"/>
      <c r="AO13" s="421" t="str">
        <f t="shared" ref="AO13:AO14" si="15">IF(AN13*14=0,"",AN13*14)</f>
        <v/>
      </c>
      <c r="AP13" s="424"/>
      <c r="AQ13" s="421" t="str">
        <f t="shared" ref="AQ13:AQ14" si="16">IF(AP13*14=0,"",AP13*14)</f>
        <v/>
      </c>
      <c r="AR13" s="424"/>
      <c r="AS13" s="425"/>
      <c r="AT13" s="424"/>
      <c r="AU13" s="421" t="str">
        <f t="shared" ref="AU13:AU14" si="17">IF(AT13*14=0,"",AT13*14)</f>
        <v/>
      </c>
      <c r="AV13" s="424"/>
      <c r="AW13" s="421" t="str">
        <f t="shared" ref="AW13:AW14" si="18">IF(AV13*14=0,"",AV13*14)</f>
        <v/>
      </c>
      <c r="AX13" s="424"/>
      <c r="AY13" s="424"/>
      <c r="AZ13" s="429">
        <f t="shared" si="1"/>
        <v>4</v>
      </c>
      <c r="BA13" s="421">
        <f t="shared" ref="BA13:BA14" si="19">IF((D13+J13+P13+V13+AB13+AH13+AN13+AT13)*14=0,"",(D13+J13+P13+V13+AB13+AH13+AN13+AT13)*14)</f>
        <v>56</v>
      </c>
      <c r="BB13" s="430">
        <f t="shared" si="2"/>
        <v>1</v>
      </c>
      <c r="BC13" s="421">
        <f t="shared" ref="BC13:BC14" si="20">IF((L13+F13+R13+X13+AD13+AJ13+AP13+AV13)*14=0,"",(L13+F13+R13+X13+AD13+AJ13+AP13+AV13)*14)</f>
        <v>14</v>
      </c>
      <c r="BD13" s="430">
        <f t="shared" si="3"/>
        <v>4</v>
      </c>
      <c r="BE13" s="431">
        <f t="shared" ref="BE13:BE14" si="21">IF(D13+F13+L13+J13+P13+R13+V13+X13+AB13+AD13+AH13+AJ13+AN13+AP13+AT13+AV13=0,"",D13+F13+L13+J13+P13+R13+V13+X13+AB13+AD13+AH13+AJ13+AN13+AP13+AT13+AV13)</f>
        <v>5</v>
      </c>
      <c r="BF13" s="273" t="s">
        <v>222</v>
      </c>
      <c r="BG13" s="174" t="s">
        <v>245</v>
      </c>
    </row>
    <row r="14" spans="1:59" s="17" customFormat="1" ht="15.75" customHeight="1">
      <c r="A14" s="640" t="s">
        <v>257</v>
      </c>
      <c r="B14" s="643" t="s">
        <v>15</v>
      </c>
      <c r="C14" s="438" t="s">
        <v>79</v>
      </c>
      <c r="D14" s="435"/>
      <c r="E14" s="421" t="str">
        <f t="shared" si="4"/>
        <v/>
      </c>
      <c r="F14" s="420"/>
      <c r="G14" s="421" t="str">
        <f t="shared" si="5"/>
        <v/>
      </c>
      <c r="H14" s="420"/>
      <c r="I14" s="422"/>
      <c r="J14" s="423"/>
      <c r="K14" s="421" t="str">
        <f t="shared" si="6"/>
        <v/>
      </c>
      <c r="L14" s="424"/>
      <c r="M14" s="421" t="str">
        <f t="shared" si="7"/>
        <v/>
      </c>
      <c r="N14" s="424"/>
      <c r="O14" s="425"/>
      <c r="P14" s="424"/>
      <c r="Q14" s="421" t="str">
        <f t="shared" si="8"/>
        <v/>
      </c>
      <c r="R14" s="424"/>
      <c r="S14" s="421" t="str">
        <f t="shared" si="9"/>
        <v/>
      </c>
      <c r="T14" s="424"/>
      <c r="U14" s="426"/>
      <c r="V14" s="423">
        <v>4</v>
      </c>
      <c r="W14" s="421">
        <f t="shared" ref="W14" si="22">IF(V14*14=0,"",V14*14)</f>
        <v>56</v>
      </c>
      <c r="X14" s="424">
        <v>1</v>
      </c>
      <c r="Y14" s="421">
        <f t="shared" si="10"/>
        <v>14</v>
      </c>
      <c r="Z14" s="427">
        <v>4</v>
      </c>
      <c r="AA14" s="425" t="s">
        <v>104</v>
      </c>
      <c r="AB14" s="424"/>
      <c r="AC14" s="421" t="str">
        <f t="shared" si="11"/>
        <v/>
      </c>
      <c r="AD14" s="424"/>
      <c r="AE14" s="421" t="str">
        <f t="shared" si="12"/>
        <v/>
      </c>
      <c r="AF14" s="424"/>
      <c r="AG14" s="426"/>
      <c r="AH14" s="423"/>
      <c r="AI14" s="421" t="str">
        <f t="shared" si="13"/>
        <v/>
      </c>
      <c r="AJ14" s="424"/>
      <c r="AK14" s="421" t="str">
        <f t="shared" si="14"/>
        <v/>
      </c>
      <c r="AL14" s="424"/>
      <c r="AM14" s="425"/>
      <c r="AN14" s="423"/>
      <c r="AO14" s="421" t="str">
        <f t="shared" si="15"/>
        <v/>
      </c>
      <c r="AP14" s="424"/>
      <c r="AQ14" s="421" t="str">
        <f t="shared" si="16"/>
        <v/>
      </c>
      <c r="AR14" s="424"/>
      <c r="AS14" s="425"/>
      <c r="AT14" s="424"/>
      <c r="AU14" s="421" t="str">
        <f t="shared" si="17"/>
        <v/>
      </c>
      <c r="AV14" s="424"/>
      <c r="AW14" s="421" t="str">
        <f t="shared" si="18"/>
        <v/>
      </c>
      <c r="AX14" s="424"/>
      <c r="AY14" s="424"/>
      <c r="AZ14" s="429">
        <f t="shared" si="1"/>
        <v>4</v>
      </c>
      <c r="BA14" s="421">
        <f t="shared" si="19"/>
        <v>56</v>
      </c>
      <c r="BB14" s="430">
        <f t="shared" si="2"/>
        <v>1</v>
      </c>
      <c r="BC14" s="421">
        <f t="shared" si="20"/>
        <v>14</v>
      </c>
      <c r="BD14" s="430">
        <f t="shared" si="3"/>
        <v>4</v>
      </c>
      <c r="BE14" s="431">
        <f t="shared" si="21"/>
        <v>5</v>
      </c>
      <c r="BF14" s="273" t="s">
        <v>262</v>
      </c>
      <c r="BG14" s="93" t="s">
        <v>263</v>
      </c>
    </row>
    <row r="15" spans="1:59" ht="15.75" customHeight="1">
      <c r="A15" s="519" t="s">
        <v>529</v>
      </c>
      <c r="B15" s="643" t="s">
        <v>15</v>
      </c>
      <c r="C15" s="439" t="s">
        <v>106</v>
      </c>
      <c r="D15" s="420"/>
      <c r="E15" s="421" t="s">
        <v>184</v>
      </c>
      <c r="F15" s="420"/>
      <c r="G15" s="421" t="s">
        <v>184</v>
      </c>
      <c r="H15" s="420"/>
      <c r="I15" s="422"/>
      <c r="J15" s="423"/>
      <c r="K15" s="421" t="s">
        <v>184</v>
      </c>
      <c r="L15" s="424"/>
      <c r="M15" s="421" t="s">
        <v>184</v>
      </c>
      <c r="N15" s="424"/>
      <c r="O15" s="425"/>
      <c r="P15" s="424"/>
      <c r="Q15" s="421" t="str">
        <f t="shared" si="8"/>
        <v/>
      </c>
      <c r="R15" s="424"/>
      <c r="S15" s="421" t="s">
        <v>184</v>
      </c>
      <c r="T15" s="424"/>
      <c r="U15" s="426"/>
      <c r="V15" s="423">
        <v>2</v>
      </c>
      <c r="W15" s="421">
        <f>IF(V15*14=0,"",V15*14)</f>
        <v>28</v>
      </c>
      <c r="X15" s="424"/>
      <c r="Y15" s="421" t="str">
        <f>IF(X15*14=0,"",X15*14)</f>
        <v/>
      </c>
      <c r="Z15" s="436">
        <v>2</v>
      </c>
      <c r="AA15" s="425" t="s">
        <v>104</v>
      </c>
      <c r="AB15" s="424"/>
      <c r="AC15" s="421" t="s">
        <v>184</v>
      </c>
      <c r="AD15" s="424"/>
      <c r="AE15" s="421" t="s">
        <v>184</v>
      </c>
      <c r="AF15" s="424"/>
      <c r="AG15" s="426"/>
      <c r="AH15" s="423"/>
      <c r="AI15" s="421" t="s">
        <v>184</v>
      </c>
      <c r="AJ15" s="424"/>
      <c r="AK15" s="421" t="s">
        <v>184</v>
      </c>
      <c r="AL15" s="424"/>
      <c r="AM15" s="425"/>
      <c r="AN15" s="423"/>
      <c r="AO15" s="421" t="s">
        <v>184</v>
      </c>
      <c r="AP15" s="424"/>
      <c r="AQ15" s="421" t="s">
        <v>184</v>
      </c>
      <c r="AR15" s="424"/>
      <c r="AS15" s="425"/>
      <c r="AT15" s="424"/>
      <c r="AU15" s="421" t="s">
        <v>184</v>
      </c>
      <c r="AV15" s="424"/>
      <c r="AW15" s="421" t="s">
        <v>184</v>
      </c>
      <c r="AX15" s="424"/>
      <c r="AY15" s="424"/>
      <c r="AZ15" s="513">
        <f>IF(D15+J15+P15+V15+AB15+AH15+AN15+AT15=0,"",D15+J15+P15+V15+AB15+AH15+AN15+AT15)</f>
        <v>2</v>
      </c>
      <c r="BA15" s="514">
        <f>IF((D15+J15+P15+V15+AB15+AH15+AN15+AT15)*14=0,"",(D15+J15+P15+V15+AB15+AH15+AN15+AT15)*14)</f>
        <v>28</v>
      </c>
      <c r="BB15" s="500" t="str">
        <f>IF(F15+L15+R15+X15+AD15+AJ15+AP15+AV15=0,"",F15+L15+R15+X15+AD15+AJ15+AP15+AV15)</f>
        <v/>
      </c>
      <c r="BC15" s="514" t="str">
        <f>IF((L15+F15+R15+X15+AD15+AJ15+AP15+AV15)*14=0,"",(L15+F15+R15+X15+AD15+AJ15+AP15+AV15)*14)</f>
        <v/>
      </c>
      <c r="BD15" s="500">
        <f>IF(N15+H15+T15+Z15+AF15+AL15+AR15+AX15=0,"",N15+H15+T15+Z15+AF15+AL15+AR15+AX15)</f>
        <v>2</v>
      </c>
      <c r="BE15" s="515">
        <f>IF(D15+F15+L15+J15+P15+R15+V15+X15+AB15+AD15+AH15+AJ15+AN15+AP15+AT15+AV15=0,"",D15+F15+L15+J15+P15+R15+V15+X15+AB15+AD15+AH15+AJ15+AN15+AP15+AT15+AV15)</f>
        <v>2</v>
      </c>
      <c r="BF15" s="287" t="s">
        <v>222</v>
      </c>
      <c r="BG15" s="174" t="s">
        <v>245</v>
      </c>
    </row>
    <row r="16" spans="1:59" ht="15.75" customHeight="1">
      <c r="A16" s="519" t="s">
        <v>293</v>
      </c>
      <c r="B16" s="643" t="s">
        <v>31</v>
      </c>
      <c r="C16" s="439" t="s">
        <v>108</v>
      </c>
      <c r="D16" s="420"/>
      <c r="E16" s="421" t="s">
        <v>184</v>
      </c>
      <c r="F16" s="420"/>
      <c r="G16" s="421" t="s">
        <v>184</v>
      </c>
      <c r="H16" s="420"/>
      <c r="I16" s="422"/>
      <c r="J16" s="423"/>
      <c r="K16" s="421" t="s">
        <v>184</v>
      </c>
      <c r="L16" s="424"/>
      <c r="M16" s="421" t="s">
        <v>184</v>
      </c>
      <c r="N16" s="424"/>
      <c r="O16" s="425"/>
      <c r="P16" s="424"/>
      <c r="Q16" s="421" t="s">
        <v>184</v>
      </c>
      <c r="R16" s="424"/>
      <c r="S16" s="421" t="s">
        <v>184</v>
      </c>
      <c r="T16" s="424"/>
      <c r="U16" s="426"/>
      <c r="V16" s="423">
        <v>2</v>
      </c>
      <c r="W16" s="421">
        <f t="shared" ref="W16:W19" si="23">IF(V16*14=0,"",V16*14)</f>
        <v>28</v>
      </c>
      <c r="X16" s="424"/>
      <c r="Y16" s="421" t="str">
        <f t="shared" ref="Y16:Y19" si="24">IF(X16*14=0,"",X16*14)</f>
        <v/>
      </c>
      <c r="Z16" s="427">
        <v>2</v>
      </c>
      <c r="AA16" s="428" t="s">
        <v>109</v>
      </c>
      <c r="AB16" s="424"/>
      <c r="AC16" s="421" t="s">
        <v>184</v>
      </c>
      <c r="AD16" s="424"/>
      <c r="AE16" s="421" t="s">
        <v>184</v>
      </c>
      <c r="AF16" s="424"/>
      <c r="AG16" s="426"/>
      <c r="AH16" s="423"/>
      <c r="AI16" s="421" t="s">
        <v>184</v>
      </c>
      <c r="AJ16" s="424"/>
      <c r="AK16" s="421" t="s">
        <v>184</v>
      </c>
      <c r="AL16" s="424"/>
      <c r="AM16" s="425"/>
      <c r="AN16" s="423"/>
      <c r="AO16" s="421" t="s">
        <v>184</v>
      </c>
      <c r="AP16" s="424"/>
      <c r="AQ16" s="421" t="s">
        <v>184</v>
      </c>
      <c r="AR16" s="424"/>
      <c r="AS16" s="425"/>
      <c r="AT16" s="424"/>
      <c r="AU16" s="421" t="s">
        <v>184</v>
      </c>
      <c r="AV16" s="424"/>
      <c r="AW16" s="421" t="s">
        <v>184</v>
      </c>
      <c r="AX16" s="424"/>
      <c r="AY16" s="424"/>
      <c r="AZ16" s="513">
        <f t="shared" si="1"/>
        <v>2</v>
      </c>
      <c r="BA16" s="514">
        <f t="shared" ref="BA16:BA22" si="25">IF((D16+J16+P16+V16+AB16+AH16+AN16+AT16)*14=0,"",(D16+J16+P16+V16+AB16+AH16+AN16+AT16)*14)</f>
        <v>28</v>
      </c>
      <c r="BB16" s="500" t="str">
        <f t="shared" si="2"/>
        <v/>
      </c>
      <c r="BC16" s="514" t="str">
        <f t="shared" ref="BC16:BC22" si="26">IF((L16+F16+R16+X16+AD16+AJ16+AP16+AV16)*14=0,"",(L16+F16+R16+X16+AD16+AJ16+AP16+AV16)*14)</f>
        <v/>
      </c>
      <c r="BD16" s="500">
        <f t="shared" ref="BD16:BD22" si="27">IF(N16+H16+T16+Z16+AF16+AL16+AR16+AX16=0,"",N16+H16+T16+Z16+AF16+AL16+AR16+AX16)</f>
        <v>2</v>
      </c>
      <c r="BE16" s="515">
        <f t="shared" ref="BE16:BE22" si="28">IF(D16+F16+L16+J16+P16+R16+V16+X16+AB16+AD16+AH16+AJ16+AN16+AP16+AT16+AV16=0,"",D16+F16+L16+J16+P16+R16+V16+X16+AB16+AD16+AH16+AJ16+AN16+AP16+AT16+AV16)</f>
        <v>2</v>
      </c>
      <c r="BF16" s="287" t="s">
        <v>241</v>
      </c>
      <c r="BG16" s="174" t="s">
        <v>524</v>
      </c>
    </row>
    <row r="17" spans="1:59" ht="15.75" customHeight="1">
      <c r="A17" s="302" t="s">
        <v>472</v>
      </c>
      <c r="B17" s="512" t="s">
        <v>31</v>
      </c>
      <c r="C17" s="439" t="s">
        <v>406</v>
      </c>
      <c r="D17" s="420"/>
      <c r="E17" s="421" t="s">
        <v>184</v>
      </c>
      <c r="F17" s="420"/>
      <c r="G17" s="421" t="s">
        <v>184</v>
      </c>
      <c r="H17" s="420"/>
      <c r="I17" s="422"/>
      <c r="J17" s="423"/>
      <c r="K17" s="421" t="s">
        <v>184</v>
      </c>
      <c r="L17" s="424"/>
      <c r="M17" s="421" t="s">
        <v>184</v>
      </c>
      <c r="N17" s="424"/>
      <c r="O17" s="425"/>
      <c r="P17" s="424"/>
      <c r="Q17" s="421" t="s">
        <v>184</v>
      </c>
      <c r="R17" s="424"/>
      <c r="S17" s="421" t="s">
        <v>184</v>
      </c>
      <c r="T17" s="424"/>
      <c r="U17" s="426"/>
      <c r="V17" s="423"/>
      <c r="W17" s="421" t="str">
        <f t="shared" si="23"/>
        <v/>
      </c>
      <c r="X17" s="424">
        <v>4</v>
      </c>
      <c r="Y17" s="421">
        <f t="shared" si="24"/>
        <v>56</v>
      </c>
      <c r="Z17" s="427">
        <v>2</v>
      </c>
      <c r="AA17" s="516" t="s">
        <v>150</v>
      </c>
      <c r="AB17" s="424"/>
      <c r="AC17" s="421" t="s">
        <v>184</v>
      </c>
      <c r="AD17" s="424"/>
      <c r="AE17" s="421" t="s">
        <v>184</v>
      </c>
      <c r="AF17" s="424"/>
      <c r="AG17" s="426"/>
      <c r="AH17" s="423"/>
      <c r="AI17" s="421" t="s">
        <v>184</v>
      </c>
      <c r="AJ17" s="424"/>
      <c r="AK17" s="421" t="s">
        <v>184</v>
      </c>
      <c r="AL17" s="424"/>
      <c r="AM17" s="425"/>
      <c r="AN17" s="423"/>
      <c r="AO17" s="421" t="s">
        <v>184</v>
      </c>
      <c r="AP17" s="424"/>
      <c r="AQ17" s="421" t="s">
        <v>184</v>
      </c>
      <c r="AR17" s="424"/>
      <c r="AS17" s="425"/>
      <c r="AT17" s="424"/>
      <c r="AU17" s="421" t="s">
        <v>184</v>
      </c>
      <c r="AV17" s="424"/>
      <c r="AW17" s="421" t="s">
        <v>184</v>
      </c>
      <c r="AX17" s="424"/>
      <c r="AY17" s="424"/>
      <c r="AZ17" s="513" t="str">
        <f t="shared" si="1"/>
        <v/>
      </c>
      <c r="BA17" s="514" t="str">
        <f t="shared" si="25"/>
        <v/>
      </c>
      <c r="BB17" s="500">
        <f t="shared" si="2"/>
        <v>4</v>
      </c>
      <c r="BC17" s="514">
        <f t="shared" si="26"/>
        <v>56</v>
      </c>
      <c r="BD17" s="500">
        <f t="shared" si="27"/>
        <v>2</v>
      </c>
      <c r="BE17" s="515">
        <f t="shared" si="28"/>
        <v>4</v>
      </c>
      <c r="BF17" s="287" t="s">
        <v>222</v>
      </c>
      <c r="BG17" s="174" t="s">
        <v>260</v>
      </c>
    </row>
    <row r="18" spans="1:59">
      <c r="A18" s="302" t="s">
        <v>296</v>
      </c>
      <c r="B18" s="512" t="s">
        <v>15</v>
      </c>
      <c r="C18" s="439" t="s">
        <v>473</v>
      </c>
      <c r="D18" s="420"/>
      <c r="E18" s="421" t="str">
        <f>IF(D18*14=0,"",D18*14)</f>
        <v/>
      </c>
      <c r="F18" s="420"/>
      <c r="G18" s="421" t="str">
        <f>IF(F18*14=0,"",F18*14)</f>
        <v/>
      </c>
      <c r="H18" s="420"/>
      <c r="I18" s="422"/>
      <c r="J18" s="423"/>
      <c r="K18" s="421" t="str">
        <f>IF(J18*14=0,"",J18*14)</f>
        <v/>
      </c>
      <c r="L18" s="424"/>
      <c r="M18" s="421" t="str">
        <f>IF(L18*14=0,"",L18*14)</f>
        <v/>
      </c>
      <c r="N18" s="424"/>
      <c r="O18" s="425"/>
      <c r="P18" s="424"/>
      <c r="Q18" s="421" t="str">
        <f>IF(P18*14=0,"",P18*14)</f>
        <v/>
      </c>
      <c r="R18" s="424"/>
      <c r="S18" s="421" t="str">
        <f>IF(R18*14=0,"",R18*14)</f>
        <v/>
      </c>
      <c r="T18" s="424"/>
      <c r="U18" s="426"/>
      <c r="V18" s="423"/>
      <c r="W18" s="421" t="str">
        <f t="shared" si="23"/>
        <v/>
      </c>
      <c r="X18" s="424"/>
      <c r="Y18" s="421" t="str">
        <f t="shared" si="24"/>
        <v/>
      </c>
      <c r="Z18" s="424"/>
      <c r="AA18" s="425"/>
      <c r="AB18" s="423">
        <v>3</v>
      </c>
      <c r="AC18" s="421">
        <f>IF(AB18*14=0,"",AB18*14)</f>
        <v>42</v>
      </c>
      <c r="AD18" s="424">
        <v>1</v>
      </c>
      <c r="AE18" s="421">
        <f>IF(AD18*14=0,"",AD18*14)</f>
        <v>14</v>
      </c>
      <c r="AF18" s="424">
        <v>4</v>
      </c>
      <c r="AG18" s="426" t="s">
        <v>15</v>
      </c>
      <c r="AH18" s="423"/>
      <c r="AI18" s="421" t="str">
        <f>IF(AH18*14=0,"",AH18*14)</f>
        <v/>
      </c>
      <c r="AJ18" s="424"/>
      <c r="AK18" s="421" t="str">
        <f>IF(AJ18*14=0,"",AJ18*14)</f>
        <v/>
      </c>
      <c r="AL18" s="424"/>
      <c r="AM18" s="425"/>
      <c r="AN18" s="423"/>
      <c r="AO18" s="421" t="str">
        <f>IF(AN18*14=0,"",AN18*14)</f>
        <v/>
      </c>
      <c r="AP18" s="424"/>
      <c r="AQ18" s="421" t="str">
        <f>IF(AP18*14=0,"",AP18*14)</f>
        <v/>
      </c>
      <c r="AR18" s="424"/>
      <c r="AS18" s="425"/>
      <c r="AT18" s="424"/>
      <c r="AU18" s="421" t="str">
        <f>IF(AT18*14=0,"",AT18*14)</f>
        <v/>
      </c>
      <c r="AV18" s="424"/>
      <c r="AW18" s="421" t="str">
        <f>IF(AV18*14=0,"",AV18*14)</f>
        <v/>
      </c>
      <c r="AX18" s="424"/>
      <c r="AY18" s="424"/>
      <c r="AZ18" s="513">
        <f t="shared" si="1"/>
        <v>3</v>
      </c>
      <c r="BA18" s="514">
        <f t="shared" si="25"/>
        <v>42</v>
      </c>
      <c r="BB18" s="500">
        <f t="shared" si="2"/>
        <v>1</v>
      </c>
      <c r="BC18" s="514">
        <f t="shared" si="26"/>
        <v>14</v>
      </c>
      <c r="BD18" s="500">
        <f t="shared" si="27"/>
        <v>4</v>
      </c>
      <c r="BE18" s="515">
        <f t="shared" si="28"/>
        <v>4</v>
      </c>
      <c r="BF18" s="287" t="s">
        <v>222</v>
      </c>
      <c r="BG18" s="175" t="s">
        <v>261</v>
      </c>
    </row>
    <row r="19" spans="1:59" ht="15.75" customHeight="1">
      <c r="A19" s="302" t="s">
        <v>297</v>
      </c>
      <c r="B19" s="512" t="s">
        <v>15</v>
      </c>
      <c r="C19" s="439" t="s">
        <v>116</v>
      </c>
      <c r="D19" s="420"/>
      <c r="E19" s="421" t="str">
        <f>IF(D19*14=0,"",D19*14)</f>
        <v/>
      </c>
      <c r="F19" s="420"/>
      <c r="G19" s="421" t="str">
        <f>IF(F19*14=0,"",F19*14)</f>
        <v/>
      </c>
      <c r="H19" s="420"/>
      <c r="I19" s="422"/>
      <c r="J19" s="423"/>
      <c r="K19" s="421" t="str">
        <f>IF(J19*14=0,"",J19*14)</f>
        <v/>
      </c>
      <c r="L19" s="424"/>
      <c r="M19" s="421" t="str">
        <f>IF(L19*14=0,"",L19*14)</f>
        <v/>
      </c>
      <c r="N19" s="424"/>
      <c r="O19" s="425"/>
      <c r="P19" s="424"/>
      <c r="Q19" s="421" t="str">
        <f>IF(P19*14=0,"",P19*14)</f>
        <v/>
      </c>
      <c r="R19" s="424"/>
      <c r="S19" s="421" t="str">
        <f>IF(R19*14=0,"",R19*14)</f>
        <v/>
      </c>
      <c r="T19" s="424"/>
      <c r="U19" s="426"/>
      <c r="V19" s="423"/>
      <c r="W19" s="421" t="str">
        <f t="shared" si="23"/>
        <v/>
      </c>
      <c r="X19" s="424"/>
      <c r="Y19" s="421" t="str">
        <f t="shared" si="24"/>
        <v/>
      </c>
      <c r="Z19" s="424"/>
      <c r="AA19" s="425"/>
      <c r="AB19" s="423">
        <v>3</v>
      </c>
      <c r="AC19" s="421">
        <f>IF(AB19*14=0,"",AB19*14)</f>
        <v>42</v>
      </c>
      <c r="AD19" s="424">
        <v>2</v>
      </c>
      <c r="AE19" s="421">
        <f>IF(AD19*14=0,"",AD19*14)</f>
        <v>28</v>
      </c>
      <c r="AF19" s="424">
        <v>6</v>
      </c>
      <c r="AG19" s="426" t="s">
        <v>15</v>
      </c>
      <c r="AH19" s="423"/>
      <c r="AI19" s="421" t="str">
        <f>IF(AH19*14=0,"",AH19*14)</f>
        <v/>
      </c>
      <c r="AJ19" s="424"/>
      <c r="AK19" s="421" t="str">
        <f>IF(AJ19*14=0,"",AJ19*14)</f>
        <v/>
      </c>
      <c r="AL19" s="424"/>
      <c r="AM19" s="425"/>
      <c r="AN19" s="423"/>
      <c r="AO19" s="421" t="str">
        <f>IF(AN19*14=0,"",AN19*14)</f>
        <v/>
      </c>
      <c r="AP19" s="424"/>
      <c r="AQ19" s="421" t="str">
        <f>IF(AP19*14=0,"",AP19*14)</f>
        <v/>
      </c>
      <c r="AR19" s="424"/>
      <c r="AS19" s="425"/>
      <c r="AT19" s="424"/>
      <c r="AU19" s="421" t="str">
        <f>IF(AT19*14=0,"",AT19*14)</f>
        <v/>
      </c>
      <c r="AV19" s="424"/>
      <c r="AW19" s="421" t="str">
        <f>IF(AV19*14=0,"",AV19*14)</f>
        <v/>
      </c>
      <c r="AX19" s="424"/>
      <c r="AY19" s="424"/>
      <c r="AZ19" s="513">
        <f t="shared" si="1"/>
        <v>3</v>
      </c>
      <c r="BA19" s="514">
        <f t="shared" si="25"/>
        <v>42</v>
      </c>
      <c r="BB19" s="500">
        <f t="shared" si="2"/>
        <v>2</v>
      </c>
      <c r="BC19" s="514">
        <f t="shared" si="26"/>
        <v>28</v>
      </c>
      <c r="BD19" s="500">
        <f t="shared" si="27"/>
        <v>6</v>
      </c>
      <c r="BE19" s="515">
        <f t="shared" si="28"/>
        <v>5</v>
      </c>
      <c r="BF19" s="287" t="s">
        <v>222</v>
      </c>
      <c r="BG19" s="175" t="s">
        <v>460</v>
      </c>
    </row>
    <row r="20" spans="1:59" ht="15.75" customHeight="1">
      <c r="A20" s="302" t="s">
        <v>294</v>
      </c>
      <c r="B20" s="512" t="s">
        <v>31</v>
      </c>
      <c r="C20" s="439" t="s">
        <v>201</v>
      </c>
      <c r="D20" s="420"/>
      <c r="E20" s="421" t="str">
        <f t="shared" ref="E20:E21" si="29">IF(D20*14=0,"",D20*14)</f>
        <v/>
      </c>
      <c r="F20" s="420"/>
      <c r="G20" s="421" t="str">
        <f t="shared" ref="G20:G21" si="30">IF(F20*14=0,"",F20*14)</f>
        <v/>
      </c>
      <c r="H20" s="420"/>
      <c r="I20" s="422"/>
      <c r="J20" s="423"/>
      <c r="K20" s="421" t="str">
        <f t="shared" ref="K20:K21" si="31">IF(J20*14=0,"",J20*14)</f>
        <v/>
      </c>
      <c r="L20" s="424"/>
      <c r="M20" s="421" t="str">
        <f t="shared" ref="M20:M21" si="32">IF(L20*14=0,"",L20*14)</f>
        <v/>
      </c>
      <c r="N20" s="424"/>
      <c r="O20" s="425"/>
      <c r="P20" s="424"/>
      <c r="Q20" s="421" t="str">
        <f t="shared" ref="Q20:Q21" si="33">IF(P20*14=0,"",P20*14)</f>
        <v/>
      </c>
      <c r="R20" s="424"/>
      <c r="S20" s="421" t="str">
        <f t="shared" ref="S20:S21" si="34">IF(R20*14=0,"",R20*14)</f>
        <v/>
      </c>
      <c r="T20" s="424"/>
      <c r="U20" s="426"/>
      <c r="V20" s="423"/>
      <c r="W20" s="421" t="str">
        <f t="shared" ref="W20:W21" si="35">IF(V20*14=0,"",V20*14)</f>
        <v/>
      </c>
      <c r="X20" s="424"/>
      <c r="Y20" s="421" t="str">
        <f t="shared" ref="Y20:Y21" si="36">IF(X20*14=0,"",X20*14)</f>
        <v/>
      </c>
      <c r="Z20" s="424"/>
      <c r="AA20" s="425"/>
      <c r="AB20" s="424"/>
      <c r="AC20" s="421" t="str">
        <f t="shared" ref="AC20:AC21" si="37">IF(AB20*14=0,"",AB20*14)</f>
        <v/>
      </c>
      <c r="AD20" s="424">
        <v>11</v>
      </c>
      <c r="AE20" s="421">
        <f t="shared" ref="AE20:AE21" si="38">IF(AD20*14=0,"",AD20*14)</f>
        <v>154</v>
      </c>
      <c r="AF20" s="424">
        <v>10</v>
      </c>
      <c r="AG20" s="422" t="s">
        <v>150</v>
      </c>
      <c r="AH20" s="423"/>
      <c r="AI20" s="421" t="str">
        <f t="shared" ref="AI20:AI21" si="39">IF(AH20*14=0,"",AH20*14)</f>
        <v/>
      </c>
      <c r="AJ20" s="424"/>
      <c r="AK20" s="421" t="str">
        <f t="shared" ref="AK20:AK21" si="40">IF(AJ20*14=0,"",AJ20*14)</f>
        <v/>
      </c>
      <c r="AL20" s="424"/>
      <c r="AM20" s="425"/>
      <c r="AN20" s="423"/>
      <c r="AO20" s="421" t="str">
        <f t="shared" ref="AO20:AO21" si="41">IF(AN20*14=0,"",AN20*14)</f>
        <v/>
      </c>
      <c r="AP20" s="424"/>
      <c r="AQ20" s="421" t="str">
        <f t="shared" ref="AQ20:AQ21" si="42">IF(AP20*14=0,"",AP20*14)</f>
        <v/>
      </c>
      <c r="AR20" s="424"/>
      <c r="AS20" s="425"/>
      <c r="AT20" s="424"/>
      <c r="AU20" s="421" t="str">
        <f t="shared" ref="AU20:AU21" si="43">IF(AT20*14=0,"",AT20*14)</f>
        <v/>
      </c>
      <c r="AV20" s="424"/>
      <c r="AW20" s="421" t="str">
        <f t="shared" ref="AW20:AW21" si="44">IF(AV20*14=0,"",AV20*14)</f>
        <v/>
      </c>
      <c r="AX20" s="424"/>
      <c r="AY20" s="424"/>
      <c r="AZ20" s="513" t="str">
        <f t="shared" si="1"/>
        <v/>
      </c>
      <c r="BA20" s="514" t="str">
        <f t="shared" si="25"/>
        <v/>
      </c>
      <c r="BB20" s="500">
        <f t="shared" si="2"/>
        <v>11</v>
      </c>
      <c r="BC20" s="514">
        <f t="shared" si="26"/>
        <v>154</v>
      </c>
      <c r="BD20" s="500">
        <f t="shared" si="27"/>
        <v>10</v>
      </c>
      <c r="BE20" s="515">
        <f t="shared" si="28"/>
        <v>11</v>
      </c>
      <c r="BF20" s="287" t="s">
        <v>222</v>
      </c>
      <c r="BG20" s="175" t="s">
        <v>352</v>
      </c>
    </row>
    <row r="21" spans="1:59" ht="15.75" customHeight="1">
      <c r="A21" s="302" t="s">
        <v>298</v>
      </c>
      <c r="B21" s="512" t="s">
        <v>31</v>
      </c>
      <c r="C21" s="439" t="s">
        <v>119</v>
      </c>
      <c r="D21" s="420"/>
      <c r="E21" s="421" t="str">
        <f t="shared" si="29"/>
        <v/>
      </c>
      <c r="F21" s="420"/>
      <c r="G21" s="421" t="str">
        <f t="shared" si="30"/>
        <v/>
      </c>
      <c r="H21" s="420"/>
      <c r="I21" s="422"/>
      <c r="J21" s="423"/>
      <c r="K21" s="421" t="str">
        <f t="shared" si="31"/>
        <v/>
      </c>
      <c r="L21" s="424"/>
      <c r="M21" s="421" t="str">
        <f t="shared" si="32"/>
        <v/>
      </c>
      <c r="N21" s="424"/>
      <c r="O21" s="425"/>
      <c r="P21" s="424"/>
      <c r="Q21" s="421" t="str">
        <f t="shared" si="33"/>
        <v/>
      </c>
      <c r="R21" s="424"/>
      <c r="S21" s="421" t="str">
        <f t="shared" si="34"/>
        <v/>
      </c>
      <c r="T21" s="424"/>
      <c r="U21" s="426"/>
      <c r="V21" s="423"/>
      <c r="W21" s="421" t="str">
        <f t="shared" si="35"/>
        <v/>
      </c>
      <c r="X21" s="424"/>
      <c r="Y21" s="421" t="str">
        <f t="shared" si="36"/>
        <v/>
      </c>
      <c r="Z21" s="424"/>
      <c r="AA21" s="425"/>
      <c r="AB21" s="424"/>
      <c r="AC21" s="421" t="str">
        <f t="shared" si="37"/>
        <v/>
      </c>
      <c r="AD21" s="424">
        <v>2</v>
      </c>
      <c r="AE21" s="421">
        <f t="shared" si="38"/>
        <v>28</v>
      </c>
      <c r="AF21" s="424">
        <v>2</v>
      </c>
      <c r="AG21" s="422" t="s">
        <v>150</v>
      </c>
      <c r="AH21" s="423"/>
      <c r="AI21" s="421" t="str">
        <f t="shared" si="39"/>
        <v/>
      </c>
      <c r="AJ21" s="424"/>
      <c r="AK21" s="421" t="str">
        <f t="shared" si="40"/>
        <v/>
      </c>
      <c r="AL21" s="424"/>
      <c r="AM21" s="425"/>
      <c r="AN21" s="423"/>
      <c r="AO21" s="421" t="str">
        <f t="shared" si="41"/>
        <v/>
      </c>
      <c r="AP21" s="424"/>
      <c r="AQ21" s="421" t="str">
        <f t="shared" si="42"/>
        <v/>
      </c>
      <c r="AR21" s="424"/>
      <c r="AS21" s="425"/>
      <c r="AT21" s="424"/>
      <c r="AU21" s="421" t="str">
        <f t="shared" si="43"/>
        <v/>
      </c>
      <c r="AV21" s="424"/>
      <c r="AW21" s="421" t="str">
        <f t="shared" si="44"/>
        <v/>
      </c>
      <c r="AX21" s="424"/>
      <c r="AY21" s="424"/>
      <c r="AZ21" s="513" t="str">
        <f t="shared" si="1"/>
        <v/>
      </c>
      <c r="BA21" s="514" t="str">
        <f t="shared" si="25"/>
        <v/>
      </c>
      <c r="BB21" s="500">
        <f t="shared" si="2"/>
        <v>2</v>
      </c>
      <c r="BC21" s="514">
        <f t="shared" si="26"/>
        <v>28</v>
      </c>
      <c r="BD21" s="500">
        <f t="shared" si="27"/>
        <v>2</v>
      </c>
      <c r="BE21" s="515">
        <f t="shared" si="28"/>
        <v>2</v>
      </c>
      <c r="BF21" s="287" t="s">
        <v>222</v>
      </c>
      <c r="BG21" s="175" t="s">
        <v>343</v>
      </c>
    </row>
    <row r="22" spans="1:59" ht="15.75" customHeight="1">
      <c r="A22" s="302"/>
      <c r="B22" s="512" t="s">
        <v>114</v>
      </c>
      <c r="C22" s="439" t="s">
        <v>115</v>
      </c>
      <c r="D22" s="420"/>
      <c r="E22" s="421" t="str">
        <f t="shared" ref="E22:E30" si="45">IF(D22*14=0,"",D22*14)</f>
        <v/>
      </c>
      <c r="F22" s="420"/>
      <c r="G22" s="421" t="str">
        <f t="shared" ref="G22:G30" si="46">IF(F22*14=0,"",F22*14)</f>
        <v/>
      </c>
      <c r="H22" s="420"/>
      <c r="I22" s="422"/>
      <c r="J22" s="423"/>
      <c r="K22" s="421" t="str">
        <f t="shared" ref="K22:K30" si="47">IF(J22*14=0,"",J22*14)</f>
        <v/>
      </c>
      <c r="L22" s="424"/>
      <c r="M22" s="421" t="str">
        <f t="shared" ref="M22:M30" si="48">IF(L22*14=0,"",L22*14)</f>
        <v/>
      </c>
      <c r="N22" s="424"/>
      <c r="O22" s="425"/>
      <c r="P22" s="424"/>
      <c r="Q22" s="421" t="str">
        <f t="shared" ref="Q22:Q30" si="49">IF(P22*14=0,"",P22*14)</f>
        <v/>
      </c>
      <c r="R22" s="424"/>
      <c r="S22" s="421" t="str">
        <f t="shared" ref="S22:S30" si="50">IF(R22*14=0,"",R22*14)</f>
        <v/>
      </c>
      <c r="T22" s="424"/>
      <c r="U22" s="426"/>
      <c r="V22" s="423"/>
      <c r="W22" s="421" t="str">
        <f t="shared" ref="W22:W30" si="51">IF(V22*14=0,"",V22*14)</f>
        <v/>
      </c>
      <c r="X22" s="424"/>
      <c r="Y22" s="421" t="str">
        <f t="shared" ref="Y22:Y30" si="52">IF(X22*14=0,"",X22*14)</f>
        <v/>
      </c>
      <c r="Z22" s="424"/>
      <c r="AA22" s="425"/>
      <c r="AB22" s="424">
        <v>1</v>
      </c>
      <c r="AC22" s="421">
        <f t="shared" ref="AC22:AC30" si="53">IF(AB22*14=0,"",AB22*14)</f>
        <v>14</v>
      </c>
      <c r="AD22" s="424">
        <v>1</v>
      </c>
      <c r="AE22" s="421">
        <f t="shared" ref="AE22:AE30" si="54">IF(AD22*14=0,"",AD22*14)</f>
        <v>14</v>
      </c>
      <c r="AF22" s="424">
        <v>3</v>
      </c>
      <c r="AG22" s="426" t="s">
        <v>104</v>
      </c>
      <c r="AH22" s="423"/>
      <c r="AI22" s="421" t="str">
        <f t="shared" ref="AI22:AI26" si="55">IF(AH22*14=0,"",AH22*14)</f>
        <v/>
      </c>
      <c r="AJ22" s="424"/>
      <c r="AK22" s="421" t="str">
        <f t="shared" ref="AK22:AK26" si="56">IF(AJ22*14=0,"",AJ22*14)</f>
        <v/>
      </c>
      <c r="AL22" s="424"/>
      <c r="AM22" s="425"/>
      <c r="AN22" s="423"/>
      <c r="AO22" s="421" t="str">
        <f t="shared" ref="AO22:AO30" si="57">IF(AN22*14=0,"",AN22*14)</f>
        <v/>
      </c>
      <c r="AP22" s="424"/>
      <c r="AQ22" s="421" t="str">
        <f t="shared" ref="AQ22:AQ28" si="58">IF(AP22*14=0,"",AP22*14)</f>
        <v/>
      </c>
      <c r="AR22" s="424"/>
      <c r="AS22" s="425"/>
      <c r="AT22" s="424"/>
      <c r="AU22" s="421" t="str">
        <f t="shared" ref="AU22:AU30" si="59">IF(AT22*14=0,"",AT22*14)</f>
        <v/>
      </c>
      <c r="AV22" s="424"/>
      <c r="AW22" s="421" t="str">
        <f t="shared" ref="AW22:AW30" si="60">IF(AV22*14=0,"",AV22*14)</f>
        <v/>
      </c>
      <c r="AX22" s="424"/>
      <c r="AY22" s="424"/>
      <c r="AZ22" s="513">
        <f t="shared" si="1"/>
        <v>1</v>
      </c>
      <c r="BA22" s="514">
        <f t="shared" si="25"/>
        <v>14</v>
      </c>
      <c r="BB22" s="500">
        <f t="shared" si="2"/>
        <v>1</v>
      </c>
      <c r="BC22" s="514">
        <f t="shared" si="26"/>
        <v>14</v>
      </c>
      <c r="BD22" s="500">
        <f t="shared" si="27"/>
        <v>3</v>
      </c>
      <c r="BE22" s="515">
        <f t="shared" si="28"/>
        <v>2</v>
      </c>
    </row>
    <row r="23" spans="1:59" ht="15.75" customHeight="1">
      <c r="A23" s="302" t="s">
        <v>299</v>
      </c>
      <c r="B23" s="512" t="s">
        <v>15</v>
      </c>
      <c r="C23" s="439" t="s">
        <v>112</v>
      </c>
      <c r="D23" s="420"/>
      <c r="E23" s="421" t="str">
        <f t="shared" si="45"/>
        <v/>
      </c>
      <c r="F23" s="420"/>
      <c r="G23" s="421" t="str">
        <f t="shared" si="46"/>
        <v/>
      </c>
      <c r="H23" s="420"/>
      <c r="I23" s="422"/>
      <c r="J23" s="423"/>
      <c r="K23" s="421" t="str">
        <f t="shared" si="47"/>
        <v/>
      </c>
      <c r="L23" s="424"/>
      <c r="M23" s="421" t="str">
        <f t="shared" si="48"/>
        <v/>
      </c>
      <c r="N23" s="424"/>
      <c r="O23" s="425"/>
      <c r="P23" s="424"/>
      <c r="Q23" s="421" t="str">
        <f t="shared" si="49"/>
        <v/>
      </c>
      <c r="R23" s="424"/>
      <c r="S23" s="421" t="str">
        <f t="shared" si="50"/>
        <v/>
      </c>
      <c r="T23" s="424"/>
      <c r="U23" s="426"/>
      <c r="V23" s="423"/>
      <c r="W23" s="421" t="str">
        <f t="shared" si="51"/>
        <v/>
      </c>
      <c r="X23" s="424"/>
      <c r="Y23" s="421" t="str">
        <f t="shared" si="52"/>
        <v/>
      </c>
      <c r="Z23" s="424"/>
      <c r="AA23" s="425"/>
      <c r="AB23" s="423"/>
      <c r="AC23" s="421" t="str">
        <f t="shared" si="53"/>
        <v/>
      </c>
      <c r="AD23" s="424"/>
      <c r="AE23" s="421" t="str">
        <f t="shared" si="54"/>
        <v/>
      </c>
      <c r="AF23" s="424"/>
      <c r="AG23" s="426"/>
      <c r="AH23" s="423">
        <v>2</v>
      </c>
      <c r="AI23" s="421">
        <f t="shared" si="55"/>
        <v>28</v>
      </c>
      <c r="AJ23" s="424">
        <v>1</v>
      </c>
      <c r="AK23" s="421">
        <f t="shared" si="56"/>
        <v>14</v>
      </c>
      <c r="AL23" s="424">
        <v>3</v>
      </c>
      <c r="AM23" s="425" t="s">
        <v>15</v>
      </c>
      <c r="AN23" s="423"/>
      <c r="AO23" s="421" t="str">
        <f t="shared" si="57"/>
        <v/>
      </c>
      <c r="AP23" s="424"/>
      <c r="AQ23" s="421" t="str">
        <f t="shared" si="58"/>
        <v/>
      </c>
      <c r="AR23" s="424"/>
      <c r="AS23" s="425"/>
      <c r="AT23" s="424"/>
      <c r="AU23" s="421" t="str">
        <f t="shared" si="59"/>
        <v/>
      </c>
      <c r="AV23" s="424"/>
      <c r="AW23" s="421" t="str">
        <f t="shared" si="60"/>
        <v/>
      </c>
      <c r="AX23" s="424"/>
      <c r="AY23" s="424"/>
      <c r="AZ23" s="513">
        <f t="shared" ref="AZ23:AZ42" si="61">IF(D23+J23+P23+V23+AB23+AH23+AN23+AT23=0,"",D23+J23+P23+V23+AB23+AH23+AN23+AT23)</f>
        <v>2</v>
      </c>
      <c r="BA23" s="514">
        <f t="shared" ref="BA23:BA42" si="62">IF((D23+J23+P23+V23+AB23+AH23+AN23+AT23)*14=0,"",(D23+J23+P23+V23+AB23+AH23+AN23+AT23)*14)</f>
        <v>28</v>
      </c>
      <c r="BB23" s="500">
        <f t="shared" ref="BB23:BB42" si="63">IF(F23+L23+R23+X23+AD23+AJ23+AP23+AV23=0,"",F23+L23+R23+X23+AD23+AJ23+AP23+AV23)</f>
        <v>1</v>
      </c>
      <c r="BC23" s="514">
        <f t="shared" ref="BC23:BC42" si="64">IF((L23+F23+R23+X23+AD23+AJ23+AP23+AV23)*14=0,"",(L23+F23+R23+X23+AD23+AJ23+AP23+AV23)*14)</f>
        <v>14</v>
      </c>
      <c r="BD23" s="500">
        <f t="shared" si="0"/>
        <v>3</v>
      </c>
      <c r="BE23" s="515">
        <f t="shared" ref="BE23:BE42" si="65">IF(D23+F23+L23+J23+P23+R23+V23+X23+AB23+AD23+AH23+AJ23+AN23+AP23+AT23+AV23=0,"",D23+F23+L23+J23+P23+R23+V23+X23+AB23+AD23+AH23+AJ23+AN23+AP23+AT23+AV23)</f>
        <v>3</v>
      </c>
      <c r="BF23" s="287" t="s">
        <v>222</v>
      </c>
      <c r="BG23" s="175" t="s">
        <v>351</v>
      </c>
    </row>
    <row r="24" spans="1:59" ht="15.75" customHeight="1">
      <c r="A24" s="302" t="s">
        <v>300</v>
      </c>
      <c r="B24" s="512" t="s">
        <v>15</v>
      </c>
      <c r="C24" s="439" t="s">
        <v>110</v>
      </c>
      <c r="D24" s="420"/>
      <c r="E24" s="421" t="str">
        <f t="shared" si="45"/>
        <v/>
      </c>
      <c r="F24" s="420"/>
      <c r="G24" s="421" t="str">
        <f t="shared" si="46"/>
        <v/>
      </c>
      <c r="H24" s="420"/>
      <c r="I24" s="422"/>
      <c r="J24" s="423"/>
      <c r="K24" s="421" t="str">
        <f t="shared" si="47"/>
        <v/>
      </c>
      <c r="L24" s="424"/>
      <c r="M24" s="421" t="str">
        <f t="shared" si="48"/>
        <v/>
      </c>
      <c r="N24" s="424"/>
      <c r="O24" s="425"/>
      <c r="P24" s="424"/>
      <c r="Q24" s="421" t="str">
        <f t="shared" si="49"/>
        <v/>
      </c>
      <c r="R24" s="424"/>
      <c r="S24" s="421" t="str">
        <f t="shared" si="50"/>
        <v/>
      </c>
      <c r="T24" s="424"/>
      <c r="U24" s="426"/>
      <c r="V24" s="423"/>
      <c r="W24" s="421" t="str">
        <f t="shared" si="51"/>
        <v/>
      </c>
      <c r="X24" s="424"/>
      <c r="Y24" s="421" t="str">
        <f t="shared" si="52"/>
        <v/>
      </c>
      <c r="Z24" s="427"/>
      <c r="AA24" s="428"/>
      <c r="AB24" s="424"/>
      <c r="AC24" s="421" t="str">
        <f t="shared" si="53"/>
        <v/>
      </c>
      <c r="AD24" s="424"/>
      <c r="AE24" s="421" t="str">
        <f t="shared" si="54"/>
        <v/>
      </c>
      <c r="AF24" s="424"/>
      <c r="AG24" s="426"/>
      <c r="AH24" s="423">
        <v>1</v>
      </c>
      <c r="AI24" s="421">
        <f t="shared" si="55"/>
        <v>14</v>
      </c>
      <c r="AJ24" s="424">
        <v>1</v>
      </c>
      <c r="AK24" s="421">
        <f t="shared" si="56"/>
        <v>14</v>
      </c>
      <c r="AL24" s="424">
        <v>2</v>
      </c>
      <c r="AM24" s="425" t="s">
        <v>69</v>
      </c>
      <c r="AN24" s="423"/>
      <c r="AO24" s="421" t="str">
        <f t="shared" si="57"/>
        <v/>
      </c>
      <c r="AP24" s="424"/>
      <c r="AQ24" s="421" t="str">
        <f t="shared" si="58"/>
        <v/>
      </c>
      <c r="AR24" s="424"/>
      <c r="AS24" s="425"/>
      <c r="AT24" s="424"/>
      <c r="AU24" s="421" t="str">
        <f t="shared" si="59"/>
        <v/>
      </c>
      <c r="AV24" s="424"/>
      <c r="AW24" s="421" t="str">
        <f t="shared" si="60"/>
        <v/>
      </c>
      <c r="AX24" s="424"/>
      <c r="AY24" s="424"/>
      <c r="AZ24" s="513">
        <f t="shared" si="61"/>
        <v>1</v>
      </c>
      <c r="BA24" s="514">
        <f t="shared" si="62"/>
        <v>14</v>
      </c>
      <c r="BB24" s="500">
        <f t="shared" si="63"/>
        <v>1</v>
      </c>
      <c r="BC24" s="514">
        <f t="shared" si="64"/>
        <v>14</v>
      </c>
      <c r="BD24" s="500">
        <f t="shared" si="0"/>
        <v>2</v>
      </c>
      <c r="BE24" s="515">
        <f t="shared" si="65"/>
        <v>2</v>
      </c>
      <c r="BF24" s="287" t="s">
        <v>222</v>
      </c>
      <c r="BG24" s="175" t="s">
        <v>265</v>
      </c>
    </row>
    <row r="25" spans="1:59" ht="15.75" customHeight="1">
      <c r="A25" s="302" t="s">
        <v>301</v>
      </c>
      <c r="B25" s="512" t="s">
        <v>15</v>
      </c>
      <c r="C25" s="439" t="s">
        <v>111</v>
      </c>
      <c r="D25" s="420"/>
      <c r="E25" s="421" t="str">
        <f t="shared" si="45"/>
        <v/>
      </c>
      <c r="F25" s="420"/>
      <c r="G25" s="421" t="str">
        <f t="shared" si="46"/>
        <v/>
      </c>
      <c r="H25" s="420"/>
      <c r="I25" s="422"/>
      <c r="J25" s="423"/>
      <c r="K25" s="421" t="str">
        <f t="shared" si="47"/>
        <v/>
      </c>
      <c r="L25" s="424"/>
      <c r="M25" s="421" t="str">
        <f t="shared" si="48"/>
        <v/>
      </c>
      <c r="N25" s="424"/>
      <c r="O25" s="425"/>
      <c r="P25" s="424"/>
      <c r="Q25" s="421" t="str">
        <f t="shared" si="49"/>
        <v/>
      </c>
      <c r="R25" s="424"/>
      <c r="S25" s="421" t="str">
        <f t="shared" si="50"/>
        <v/>
      </c>
      <c r="T25" s="424"/>
      <c r="U25" s="426"/>
      <c r="V25" s="423"/>
      <c r="W25" s="421" t="str">
        <f t="shared" si="51"/>
        <v/>
      </c>
      <c r="X25" s="424"/>
      <c r="Y25" s="421" t="str">
        <f t="shared" si="52"/>
        <v/>
      </c>
      <c r="Z25" s="424"/>
      <c r="AA25" s="425"/>
      <c r="AB25" s="424"/>
      <c r="AC25" s="421" t="str">
        <f t="shared" si="53"/>
        <v/>
      </c>
      <c r="AD25" s="424"/>
      <c r="AE25" s="421" t="str">
        <f t="shared" si="54"/>
        <v/>
      </c>
      <c r="AF25" s="424"/>
      <c r="AG25" s="426"/>
      <c r="AH25" s="423">
        <v>1</v>
      </c>
      <c r="AI25" s="421">
        <f t="shared" si="55"/>
        <v>14</v>
      </c>
      <c r="AJ25" s="424">
        <v>2</v>
      </c>
      <c r="AK25" s="421">
        <f t="shared" si="56"/>
        <v>28</v>
      </c>
      <c r="AL25" s="424">
        <v>3</v>
      </c>
      <c r="AM25" s="425" t="s">
        <v>15</v>
      </c>
      <c r="AN25" s="423"/>
      <c r="AO25" s="421" t="str">
        <f t="shared" si="57"/>
        <v/>
      </c>
      <c r="AP25" s="424"/>
      <c r="AQ25" s="421" t="str">
        <f t="shared" si="58"/>
        <v/>
      </c>
      <c r="AR25" s="424"/>
      <c r="AS25" s="428"/>
      <c r="AT25" s="424"/>
      <c r="AU25" s="421" t="str">
        <f t="shared" si="59"/>
        <v/>
      </c>
      <c r="AV25" s="424"/>
      <c r="AW25" s="421" t="str">
        <f t="shared" si="60"/>
        <v/>
      </c>
      <c r="AX25" s="424"/>
      <c r="AY25" s="424"/>
      <c r="AZ25" s="513">
        <f t="shared" si="61"/>
        <v>1</v>
      </c>
      <c r="BA25" s="514">
        <f t="shared" si="62"/>
        <v>14</v>
      </c>
      <c r="BB25" s="500">
        <f t="shared" si="63"/>
        <v>2</v>
      </c>
      <c r="BC25" s="514">
        <f t="shared" si="64"/>
        <v>28</v>
      </c>
      <c r="BD25" s="500">
        <f t="shared" si="0"/>
        <v>3</v>
      </c>
      <c r="BE25" s="515">
        <f t="shared" si="65"/>
        <v>3</v>
      </c>
      <c r="BF25" s="287" t="s">
        <v>222</v>
      </c>
      <c r="BG25" s="175" t="s">
        <v>266</v>
      </c>
    </row>
    <row r="26" spans="1:59" s="76" customFormat="1" ht="15.75" customHeight="1">
      <c r="A26" s="302" t="s">
        <v>302</v>
      </c>
      <c r="B26" s="512" t="s">
        <v>15</v>
      </c>
      <c r="C26" s="439" t="s">
        <v>131</v>
      </c>
      <c r="D26" s="420"/>
      <c r="E26" s="421" t="str">
        <f t="shared" si="45"/>
        <v/>
      </c>
      <c r="F26" s="420"/>
      <c r="G26" s="421" t="str">
        <f t="shared" si="46"/>
        <v/>
      </c>
      <c r="H26" s="420"/>
      <c r="I26" s="422"/>
      <c r="J26" s="423"/>
      <c r="K26" s="421" t="str">
        <f t="shared" si="47"/>
        <v/>
      </c>
      <c r="L26" s="424"/>
      <c r="M26" s="421" t="str">
        <f t="shared" si="48"/>
        <v/>
      </c>
      <c r="N26" s="424"/>
      <c r="O26" s="425"/>
      <c r="P26" s="424"/>
      <c r="Q26" s="421" t="str">
        <f t="shared" si="49"/>
        <v/>
      </c>
      <c r="R26" s="424"/>
      <c r="S26" s="421" t="str">
        <f t="shared" si="50"/>
        <v/>
      </c>
      <c r="T26" s="424"/>
      <c r="U26" s="426"/>
      <c r="V26" s="423"/>
      <c r="W26" s="421" t="str">
        <f t="shared" si="51"/>
        <v/>
      </c>
      <c r="X26" s="424"/>
      <c r="Y26" s="421" t="str">
        <f t="shared" si="52"/>
        <v/>
      </c>
      <c r="Z26" s="424"/>
      <c r="AA26" s="428"/>
      <c r="AB26" s="424"/>
      <c r="AC26" s="421" t="str">
        <f t="shared" si="53"/>
        <v/>
      </c>
      <c r="AD26" s="424"/>
      <c r="AE26" s="421" t="str">
        <f t="shared" si="54"/>
        <v/>
      </c>
      <c r="AF26" s="424"/>
      <c r="AG26" s="426"/>
      <c r="AH26" s="423">
        <v>3</v>
      </c>
      <c r="AI26" s="421">
        <f t="shared" si="55"/>
        <v>42</v>
      </c>
      <c r="AJ26" s="424">
        <v>1</v>
      </c>
      <c r="AK26" s="421">
        <f t="shared" si="56"/>
        <v>14</v>
      </c>
      <c r="AL26" s="424">
        <v>5</v>
      </c>
      <c r="AM26" s="425" t="s">
        <v>69</v>
      </c>
      <c r="AN26" s="423"/>
      <c r="AO26" s="421" t="str">
        <f t="shared" si="57"/>
        <v/>
      </c>
      <c r="AP26" s="424"/>
      <c r="AQ26" s="421" t="str">
        <f t="shared" si="58"/>
        <v/>
      </c>
      <c r="AR26" s="424"/>
      <c r="AS26" s="428"/>
      <c r="AT26" s="424"/>
      <c r="AU26" s="421" t="str">
        <f t="shared" si="59"/>
        <v/>
      </c>
      <c r="AV26" s="424"/>
      <c r="AW26" s="421" t="str">
        <f t="shared" si="60"/>
        <v/>
      </c>
      <c r="AX26" s="424"/>
      <c r="AY26" s="424"/>
      <c r="AZ26" s="513">
        <f t="shared" si="61"/>
        <v>3</v>
      </c>
      <c r="BA26" s="514">
        <f t="shared" si="62"/>
        <v>42</v>
      </c>
      <c r="BB26" s="500">
        <f t="shared" si="63"/>
        <v>1</v>
      </c>
      <c r="BC26" s="514">
        <f t="shared" si="64"/>
        <v>14</v>
      </c>
      <c r="BD26" s="500">
        <f t="shared" si="0"/>
        <v>5</v>
      </c>
      <c r="BE26" s="515">
        <f t="shared" si="65"/>
        <v>4</v>
      </c>
      <c r="BF26" s="287" t="s">
        <v>222</v>
      </c>
      <c r="BG26" s="175" t="s">
        <v>351</v>
      </c>
    </row>
    <row r="27" spans="1:59" ht="15.75" customHeight="1">
      <c r="A27" s="302" t="s">
        <v>303</v>
      </c>
      <c r="B27" s="512" t="s">
        <v>15</v>
      </c>
      <c r="C27" s="439" t="s">
        <v>113</v>
      </c>
      <c r="D27" s="420"/>
      <c r="E27" s="421" t="str">
        <f t="shared" si="45"/>
        <v/>
      </c>
      <c r="F27" s="420"/>
      <c r="G27" s="421" t="str">
        <f t="shared" si="46"/>
        <v/>
      </c>
      <c r="H27" s="420"/>
      <c r="I27" s="422"/>
      <c r="J27" s="423"/>
      <c r="K27" s="421" t="str">
        <f t="shared" si="47"/>
        <v/>
      </c>
      <c r="L27" s="424"/>
      <c r="M27" s="421" t="str">
        <f t="shared" si="48"/>
        <v/>
      </c>
      <c r="N27" s="424"/>
      <c r="O27" s="425"/>
      <c r="P27" s="424"/>
      <c r="Q27" s="421" t="str">
        <f t="shared" si="49"/>
        <v/>
      </c>
      <c r="R27" s="424"/>
      <c r="S27" s="421" t="str">
        <f t="shared" si="50"/>
        <v/>
      </c>
      <c r="T27" s="424"/>
      <c r="U27" s="426"/>
      <c r="V27" s="423"/>
      <c r="W27" s="421" t="str">
        <f t="shared" si="51"/>
        <v/>
      </c>
      <c r="X27" s="424"/>
      <c r="Y27" s="421" t="str">
        <f t="shared" si="52"/>
        <v/>
      </c>
      <c r="Z27" s="424"/>
      <c r="AA27" s="425"/>
      <c r="AB27" s="424"/>
      <c r="AC27" s="421" t="str">
        <f t="shared" si="53"/>
        <v/>
      </c>
      <c r="AD27" s="424"/>
      <c r="AE27" s="421" t="str">
        <f t="shared" si="54"/>
        <v/>
      </c>
      <c r="AF27" s="424"/>
      <c r="AG27" s="426"/>
      <c r="AH27" s="423">
        <v>2</v>
      </c>
      <c r="AI27" s="421">
        <f t="shared" ref="AI27" si="66">IF(AH27*14=0,"",AH27*14)</f>
        <v>28</v>
      </c>
      <c r="AJ27" s="424"/>
      <c r="AK27" s="421" t="str">
        <f t="shared" ref="AK27" si="67">IF(AJ27*14=0,"",AJ27*14)</f>
        <v/>
      </c>
      <c r="AL27" s="424">
        <v>2</v>
      </c>
      <c r="AM27" s="428" t="s">
        <v>104</v>
      </c>
      <c r="AN27" s="423"/>
      <c r="AO27" s="421" t="str">
        <f t="shared" si="57"/>
        <v/>
      </c>
      <c r="AP27" s="424"/>
      <c r="AQ27" s="421" t="str">
        <f t="shared" si="58"/>
        <v/>
      </c>
      <c r="AR27" s="424"/>
      <c r="AS27" s="428"/>
      <c r="AT27" s="424"/>
      <c r="AU27" s="421" t="str">
        <f t="shared" si="59"/>
        <v/>
      </c>
      <c r="AV27" s="424"/>
      <c r="AW27" s="421" t="str">
        <f t="shared" si="60"/>
        <v/>
      </c>
      <c r="AX27" s="424"/>
      <c r="AY27" s="424"/>
      <c r="AZ27" s="513">
        <f t="shared" si="61"/>
        <v>2</v>
      </c>
      <c r="BA27" s="514">
        <f t="shared" si="62"/>
        <v>28</v>
      </c>
      <c r="BB27" s="500" t="str">
        <f t="shared" si="63"/>
        <v/>
      </c>
      <c r="BC27" s="514" t="str">
        <f t="shared" si="64"/>
        <v/>
      </c>
      <c r="BD27" s="500">
        <f t="shared" si="0"/>
        <v>2</v>
      </c>
      <c r="BE27" s="515">
        <f t="shared" si="65"/>
        <v>2</v>
      </c>
      <c r="BF27" s="287" t="s">
        <v>222</v>
      </c>
      <c r="BG27" s="175" t="s">
        <v>343</v>
      </c>
    </row>
    <row r="28" spans="1:59" ht="15.75" customHeight="1">
      <c r="A28" s="302" t="s">
        <v>407</v>
      </c>
      <c r="B28" s="512" t="s">
        <v>31</v>
      </c>
      <c r="C28" s="439" t="s">
        <v>202</v>
      </c>
      <c r="D28" s="420"/>
      <c r="E28" s="421" t="str">
        <f>IF(D28*14=0,"",D28*14)</f>
        <v/>
      </c>
      <c r="F28" s="420"/>
      <c r="G28" s="421" t="str">
        <f>IF(F28*14=0,"",F28*14)</f>
        <v/>
      </c>
      <c r="H28" s="420"/>
      <c r="I28" s="422"/>
      <c r="J28" s="423"/>
      <c r="K28" s="421" t="str">
        <f>IF(J28*14=0,"",J28*14)</f>
        <v/>
      </c>
      <c r="L28" s="424"/>
      <c r="M28" s="421" t="str">
        <f>IF(L28*14=0,"",L28*14)</f>
        <v/>
      </c>
      <c r="N28" s="424"/>
      <c r="O28" s="425"/>
      <c r="P28" s="424"/>
      <c r="Q28" s="421" t="str">
        <f>IF(P28*14=0,"",P28*14)</f>
        <v/>
      </c>
      <c r="R28" s="424"/>
      <c r="S28" s="421" t="str">
        <f>IF(R28*14=0,"",R28*14)</f>
        <v/>
      </c>
      <c r="T28" s="424"/>
      <c r="U28" s="426"/>
      <c r="V28" s="423"/>
      <c r="W28" s="421" t="str">
        <f>IF(V28*14=0,"",V28*14)</f>
        <v/>
      </c>
      <c r="X28" s="424"/>
      <c r="Y28" s="421" t="str">
        <f>IF(X28*14=0,"",X28*14)</f>
        <v/>
      </c>
      <c r="Z28" s="424"/>
      <c r="AA28" s="425"/>
      <c r="AB28" s="424"/>
      <c r="AC28" s="421" t="str">
        <f>IF(AB28*14=0,"",AB28*14)</f>
        <v/>
      </c>
      <c r="AD28" s="424"/>
      <c r="AE28" s="421" t="str">
        <f>IF(AD28*14=0,"",AD28*14)</f>
        <v/>
      </c>
      <c r="AF28" s="424"/>
      <c r="AG28" s="426"/>
      <c r="AH28" s="423"/>
      <c r="AI28" s="421" t="str">
        <f>IF(AH28*14=0,"",AH28*14)</f>
        <v/>
      </c>
      <c r="AJ28" s="424">
        <v>11</v>
      </c>
      <c r="AK28" s="421">
        <f>IF(AJ28*14=0,"",AJ28*14)</f>
        <v>154</v>
      </c>
      <c r="AL28" s="424">
        <v>10</v>
      </c>
      <c r="AM28" s="437" t="s">
        <v>150</v>
      </c>
      <c r="AN28" s="423"/>
      <c r="AO28" s="421" t="str">
        <f>IF(AN28*14=0,"",AN28*14)</f>
        <v/>
      </c>
      <c r="AP28" s="424"/>
      <c r="AQ28" s="421" t="str">
        <f t="shared" si="58"/>
        <v/>
      </c>
      <c r="AR28" s="424"/>
      <c r="AS28" s="428"/>
      <c r="AT28" s="424"/>
      <c r="AU28" s="421" t="str">
        <f>IF(AT28*14=0,"",AT28*14)</f>
        <v/>
      </c>
      <c r="AV28" s="424"/>
      <c r="AW28" s="421" t="str">
        <f>IF(AV28*14=0,"",AV28*14)</f>
        <v/>
      </c>
      <c r="AX28" s="424"/>
      <c r="AY28" s="424"/>
      <c r="AZ28" s="513" t="str">
        <f>IF(D28+J28+P28+V28+AB28+AH28+AN28+AT28=0,"",D28+J28+P28+V28+AB28+AH28+AN28+AT28)</f>
        <v/>
      </c>
      <c r="BA28" s="514" t="str">
        <f>IF((D28+J28+P28+V28+AB28+AH28+AN28+AT28)*14=0,"",(D28+J28+P28+V28+AB28+AH28+AN28+AT28)*14)</f>
        <v/>
      </c>
      <c r="BB28" s="500">
        <f>IF(F28+L28+R28+X28+AD28+AJ28+AP28+AV28=0,"",F28+L28+R28+X28+AD28+AJ28+AP28+AV28)</f>
        <v>11</v>
      </c>
      <c r="BC28" s="514">
        <f>IF((L28+F28+R28+X28+AD28+AJ28+AP28+AV28)*14=0,"",(L28+F28+R28+X28+AD28+AJ28+AP28+AV28)*14)</f>
        <v>154</v>
      </c>
      <c r="BD28" s="500">
        <f>IF(N28+H28+T28+Z28+AF28+AL28+AR28+AX28=0,"",N28+H28+T28+Z28+AF28+AL28+AR28+AX28)</f>
        <v>10</v>
      </c>
      <c r="BE28" s="515">
        <f>IF(D28+F28+L28+J28+P28+R28+V28+X28+AB28+AD28+AH28+AJ28+AN28+AP28+AT28+AV28=0,"",D28+F28+L28+J28+P28+R28+V28+X28+AB28+AD28+AH28+AJ28+AN28+AP28+AT28+AV28)</f>
        <v>11</v>
      </c>
      <c r="BF28" s="287" t="s">
        <v>222</v>
      </c>
      <c r="BG28" s="175" t="s">
        <v>352</v>
      </c>
    </row>
    <row r="29" spans="1:59">
      <c r="A29" s="302"/>
      <c r="B29" s="512" t="s">
        <v>114</v>
      </c>
      <c r="C29" s="439" t="s">
        <v>118</v>
      </c>
      <c r="D29" s="420"/>
      <c r="E29" s="421" t="str">
        <f t="shared" si="45"/>
        <v/>
      </c>
      <c r="F29" s="420"/>
      <c r="G29" s="421" t="str">
        <f t="shared" si="46"/>
        <v/>
      </c>
      <c r="H29" s="420"/>
      <c r="I29" s="422"/>
      <c r="J29" s="423"/>
      <c r="K29" s="421" t="str">
        <f t="shared" si="47"/>
        <v/>
      </c>
      <c r="L29" s="424"/>
      <c r="M29" s="421" t="str">
        <f t="shared" si="48"/>
        <v/>
      </c>
      <c r="N29" s="424"/>
      <c r="O29" s="425"/>
      <c r="P29" s="424"/>
      <c r="Q29" s="421" t="str">
        <f t="shared" si="49"/>
        <v/>
      </c>
      <c r="R29" s="424"/>
      <c r="S29" s="421" t="str">
        <f t="shared" si="50"/>
        <v/>
      </c>
      <c r="T29" s="424"/>
      <c r="U29" s="426"/>
      <c r="V29" s="423"/>
      <c r="W29" s="421" t="str">
        <f t="shared" si="51"/>
        <v/>
      </c>
      <c r="X29" s="424"/>
      <c r="Y29" s="421" t="str">
        <f t="shared" si="52"/>
        <v/>
      </c>
      <c r="Z29" s="424"/>
      <c r="AA29" s="425"/>
      <c r="AB29" s="424"/>
      <c r="AC29" s="421" t="str">
        <f t="shared" si="53"/>
        <v/>
      </c>
      <c r="AD29" s="424"/>
      <c r="AE29" s="421" t="str">
        <f t="shared" si="54"/>
        <v/>
      </c>
      <c r="AF29" s="424"/>
      <c r="AG29" s="426"/>
      <c r="AH29" s="423">
        <v>1</v>
      </c>
      <c r="AI29" s="421">
        <f>IF(AH29*14=0,"",AH29*14)</f>
        <v>14</v>
      </c>
      <c r="AJ29" s="424">
        <v>1</v>
      </c>
      <c r="AK29" s="421">
        <f>IF(AJ29*14=0,"",AJ29*14)</f>
        <v>14</v>
      </c>
      <c r="AL29" s="424">
        <v>3</v>
      </c>
      <c r="AM29" s="425" t="s">
        <v>104</v>
      </c>
      <c r="AN29" s="423"/>
      <c r="AO29" s="421" t="str">
        <f t="shared" si="57"/>
        <v/>
      </c>
      <c r="AP29" s="424"/>
      <c r="AQ29" s="421" t="str">
        <f t="shared" ref="AQ29:AQ42" si="68">IF(AP29*14=0,"",AP29*14)</f>
        <v/>
      </c>
      <c r="AR29" s="424"/>
      <c r="AS29" s="428"/>
      <c r="AT29" s="424"/>
      <c r="AU29" s="421" t="str">
        <f t="shared" si="59"/>
        <v/>
      </c>
      <c r="AV29" s="424"/>
      <c r="AW29" s="421" t="str">
        <f t="shared" si="60"/>
        <v/>
      </c>
      <c r="AX29" s="424"/>
      <c r="AY29" s="424"/>
      <c r="AZ29" s="513">
        <f t="shared" si="61"/>
        <v>1</v>
      </c>
      <c r="BA29" s="514">
        <f t="shared" si="62"/>
        <v>14</v>
      </c>
      <c r="BB29" s="500">
        <f t="shared" si="63"/>
        <v>1</v>
      </c>
      <c r="BC29" s="514">
        <f t="shared" si="64"/>
        <v>14</v>
      </c>
      <c r="BD29" s="500">
        <f t="shared" si="0"/>
        <v>3</v>
      </c>
      <c r="BE29" s="515">
        <f t="shared" si="65"/>
        <v>2</v>
      </c>
    </row>
    <row r="30" spans="1:59" ht="15.75" customHeight="1">
      <c r="A30" s="302" t="s">
        <v>305</v>
      </c>
      <c r="B30" s="512" t="s">
        <v>15</v>
      </c>
      <c r="C30" s="439" t="s">
        <v>117</v>
      </c>
      <c r="D30" s="420"/>
      <c r="E30" s="421" t="str">
        <f t="shared" si="45"/>
        <v/>
      </c>
      <c r="F30" s="420"/>
      <c r="G30" s="421" t="str">
        <f t="shared" si="46"/>
        <v/>
      </c>
      <c r="H30" s="420"/>
      <c r="I30" s="422"/>
      <c r="J30" s="423"/>
      <c r="K30" s="421" t="str">
        <f t="shared" si="47"/>
        <v/>
      </c>
      <c r="L30" s="424"/>
      <c r="M30" s="421" t="str">
        <f t="shared" si="48"/>
        <v/>
      </c>
      <c r="N30" s="424"/>
      <c r="O30" s="425"/>
      <c r="P30" s="424"/>
      <c r="Q30" s="421" t="str">
        <f t="shared" si="49"/>
        <v/>
      </c>
      <c r="R30" s="424"/>
      <c r="S30" s="421" t="str">
        <f t="shared" si="50"/>
        <v/>
      </c>
      <c r="T30" s="424"/>
      <c r="U30" s="426"/>
      <c r="V30" s="423"/>
      <c r="W30" s="421" t="str">
        <f t="shared" si="51"/>
        <v/>
      </c>
      <c r="X30" s="424"/>
      <c r="Y30" s="421" t="str">
        <f t="shared" si="52"/>
        <v/>
      </c>
      <c r="Z30" s="424"/>
      <c r="AA30" s="425"/>
      <c r="AB30" s="424"/>
      <c r="AC30" s="421" t="str">
        <f t="shared" si="53"/>
        <v/>
      </c>
      <c r="AD30" s="424"/>
      <c r="AE30" s="421" t="str">
        <f t="shared" si="54"/>
        <v/>
      </c>
      <c r="AF30" s="424"/>
      <c r="AG30" s="426"/>
      <c r="AH30" s="423"/>
      <c r="AI30" s="421" t="str">
        <f>IF(AH30*14=0,"",AH30*14)</f>
        <v/>
      </c>
      <c r="AJ30" s="424"/>
      <c r="AK30" s="421" t="str">
        <f>IF(AJ30*14=0,"",AJ30*14)</f>
        <v/>
      </c>
      <c r="AL30" s="424"/>
      <c r="AM30" s="425"/>
      <c r="AN30" s="424">
        <v>2</v>
      </c>
      <c r="AO30" s="421">
        <f t="shared" si="57"/>
        <v>28</v>
      </c>
      <c r="AP30" s="424"/>
      <c r="AQ30" s="421" t="str">
        <f>IF(AP30*14=0,"",AP30*14)</f>
        <v/>
      </c>
      <c r="AR30" s="424">
        <v>2</v>
      </c>
      <c r="AS30" s="428" t="s">
        <v>69</v>
      </c>
      <c r="AT30" s="424"/>
      <c r="AU30" s="421" t="str">
        <f t="shared" si="59"/>
        <v/>
      </c>
      <c r="AV30" s="424"/>
      <c r="AW30" s="421" t="str">
        <f t="shared" si="60"/>
        <v/>
      </c>
      <c r="AX30" s="424"/>
      <c r="AY30" s="424"/>
      <c r="AZ30" s="513">
        <f t="shared" si="61"/>
        <v>2</v>
      </c>
      <c r="BA30" s="514">
        <f t="shared" si="62"/>
        <v>28</v>
      </c>
      <c r="BB30" s="500" t="str">
        <f t="shared" si="63"/>
        <v/>
      </c>
      <c r="BC30" s="514" t="str">
        <f t="shared" si="64"/>
        <v/>
      </c>
      <c r="BD30" s="500">
        <f t="shared" si="0"/>
        <v>2</v>
      </c>
      <c r="BE30" s="515">
        <f t="shared" si="65"/>
        <v>2</v>
      </c>
      <c r="BF30" s="287" t="s">
        <v>222</v>
      </c>
      <c r="BG30" s="175" t="s">
        <v>348</v>
      </c>
    </row>
    <row r="31" spans="1:59" s="2" customFormat="1" ht="15.75" customHeight="1">
      <c r="A31" s="302" t="s">
        <v>306</v>
      </c>
      <c r="B31" s="512" t="s">
        <v>31</v>
      </c>
      <c r="C31" s="439" t="s">
        <v>120</v>
      </c>
      <c r="D31" s="420"/>
      <c r="E31" s="421" t="str">
        <f t="shared" ref="E31:E42" si="69">IF(D31*14=0,"",D31*14)</f>
        <v/>
      </c>
      <c r="F31" s="420"/>
      <c r="G31" s="421" t="str">
        <f t="shared" ref="G31:G42" si="70">IF(F31*14=0,"",F31*14)</f>
        <v/>
      </c>
      <c r="H31" s="420"/>
      <c r="I31" s="422"/>
      <c r="J31" s="423"/>
      <c r="K31" s="421" t="str">
        <f t="shared" ref="K31:K42" si="71">IF(J31*14=0,"",J31*14)</f>
        <v/>
      </c>
      <c r="L31" s="424"/>
      <c r="M31" s="421" t="str">
        <f t="shared" ref="M31:M42" si="72">IF(L31*14=0,"",L31*14)</f>
        <v/>
      </c>
      <c r="N31" s="424"/>
      <c r="O31" s="425"/>
      <c r="P31" s="424"/>
      <c r="Q31" s="421" t="str">
        <f t="shared" ref="Q31:Q42" si="73">IF(P31*14=0,"",P31*14)</f>
        <v/>
      </c>
      <c r="R31" s="424"/>
      <c r="S31" s="421" t="str">
        <f t="shared" ref="S31:S42" si="74">IF(R31*14=0,"",R31*14)</f>
        <v/>
      </c>
      <c r="T31" s="424"/>
      <c r="U31" s="426"/>
      <c r="V31" s="423"/>
      <c r="W31" s="421" t="str">
        <f t="shared" ref="W31:W42" si="75">IF(V31*14=0,"",V31*14)</f>
        <v/>
      </c>
      <c r="X31" s="424"/>
      <c r="Y31" s="421" t="str">
        <f t="shared" ref="Y31:Y42" si="76">IF(X31*14=0,"",X31*14)</f>
        <v/>
      </c>
      <c r="Z31" s="424"/>
      <c r="AA31" s="425"/>
      <c r="AB31" s="424"/>
      <c r="AC31" s="421" t="str">
        <f t="shared" ref="AC31:AC42" si="77">IF(AB31*14=0,"",AB31*14)</f>
        <v/>
      </c>
      <c r="AD31" s="424"/>
      <c r="AE31" s="421" t="str">
        <f t="shared" ref="AE31:AE42" si="78">IF(AD31*14=0,"",AD31*14)</f>
        <v/>
      </c>
      <c r="AF31" s="424"/>
      <c r="AG31" s="426"/>
      <c r="AH31" s="423"/>
      <c r="AI31" s="421" t="str">
        <f t="shared" ref="AI31:AI42" si="79">IF(AH31*14=0,"",AH31*14)</f>
        <v/>
      </c>
      <c r="AJ31" s="424"/>
      <c r="AK31" s="421" t="str">
        <f t="shared" ref="AK31:AK42" si="80">IF(AJ31*14=0,"",AJ31*14)</f>
        <v/>
      </c>
      <c r="AL31" s="424"/>
      <c r="AM31" s="425"/>
      <c r="AN31" s="423">
        <v>2</v>
      </c>
      <c r="AO31" s="421">
        <f t="shared" ref="AO31:AO42" si="81">IF(AN31*14=0,"",AN31*14)</f>
        <v>28</v>
      </c>
      <c r="AP31" s="424">
        <v>1</v>
      </c>
      <c r="AQ31" s="421">
        <f t="shared" si="68"/>
        <v>14</v>
      </c>
      <c r="AR31" s="424">
        <v>3</v>
      </c>
      <c r="AS31" s="428" t="s">
        <v>104</v>
      </c>
      <c r="AT31" s="424"/>
      <c r="AU31" s="421" t="str">
        <f t="shared" ref="AU31:AU42" si="82">IF(AT31*14=0,"",AT31*14)</f>
        <v/>
      </c>
      <c r="AV31" s="424"/>
      <c r="AW31" s="421" t="str">
        <f t="shared" ref="AW31:AW42" si="83">IF(AV31*14=0,"",AV31*14)</f>
        <v/>
      </c>
      <c r="AX31" s="424"/>
      <c r="AY31" s="424"/>
      <c r="AZ31" s="513">
        <f t="shared" si="61"/>
        <v>2</v>
      </c>
      <c r="BA31" s="514">
        <f t="shared" si="62"/>
        <v>28</v>
      </c>
      <c r="BB31" s="500">
        <f t="shared" si="63"/>
        <v>1</v>
      </c>
      <c r="BC31" s="514">
        <f t="shared" si="64"/>
        <v>14</v>
      </c>
      <c r="BD31" s="500">
        <f t="shared" si="0"/>
        <v>3</v>
      </c>
      <c r="BE31" s="515">
        <f t="shared" si="65"/>
        <v>3</v>
      </c>
      <c r="BF31" s="287" t="s">
        <v>262</v>
      </c>
      <c r="BG31" s="175" t="s">
        <v>295</v>
      </c>
    </row>
    <row r="32" spans="1:59" s="17" customFormat="1" ht="15.75" customHeight="1">
      <c r="A32" s="302" t="s">
        <v>307</v>
      </c>
      <c r="B32" s="512" t="s">
        <v>31</v>
      </c>
      <c r="C32" s="439" t="s">
        <v>121</v>
      </c>
      <c r="D32" s="420"/>
      <c r="E32" s="421" t="str">
        <f t="shared" si="69"/>
        <v/>
      </c>
      <c r="F32" s="420"/>
      <c r="G32" s="421" t="str">
        <f t="shared" si="70"/>
        <v/>
      </c>
      <c r="H32" s="420"/>
      <c r="I32" s="422"/>
      <c r="J32" s="423"/>
      <c r="K32" s="421" t="str">
        <f t="shared" si="71"/>
        <v/>
      </c>
      <c r="L32" s="424"/>
      <c r="M32" s="421" t="str">
        <f t="shared" si="72"/>
        <v/>
      </c>
      <c r="N32" s="424"/>
      <c r="O32" s="425"/>
      <c r="P32" s="424"/>
      <c r="Q32" s="421" t="str">
        <f t="shared" si="73"/>
        <v/>
      </c>
      <c r="R32" s="424"/>
      <c r="S32" s="421" t="str">
        <f t="shared" si="74"/>
        <v/>
      </c>
      <c r="T32" s="424"/>
      <c r="U32" s="426"/>
      <c r="V32" s="423"/>
      <c r="W32" s="421" t="str">
        <f t="shared" si="75"/>
        <v/>
      </c>
      <c r="X32" s="424"/>
      <c r="Y32" s="421" t="str">
        <f t="shared" si="76"/>
        <v/>
      </c>
      <c r="Z32" s="424"/>
      <c r="AA32" s="425"/>
      <c r="AB32" s="424"/>
      <c r="AC32" s="421" t="str">
        <f t="shared" si="77"/>
        <v/>
      </c>
      <c r="AD32" s="424"/>
      <c r="AE32" s="421" t="str">
        <f t="shared" si="78"/>
        <v/>
      </c>
      <c r="AF32" s="424"/>
      <c r="AG32" s="426"/>
      <c r="AH32" s="423"/>
      <c r="AI32" s="421" t="str">
        <f t="shared" si="79"/>
        <v/>
      </c>
      <c r="AJ32" s="424"/>
      <c r="AK32" s="421" t="str">
        <f t="shared" si="80"/>
        <v/>
      </c>
      <c r="AL32" s="424"/>
      <c r="AM32" s="425"/>
      <c r="AN32" s="423">
        <v>2</v>
      </c>
      <c r="AO32" s="421">
        <f t="shared" si="81"/>
        <v>28</v>
      </c>
      <c r="AP32" s="424">
        <v>1</v>
      </c>
      <c r="AQ32" s="421">
        <f t="shared" si="68"/>
        <v>14</v>
      </c>
      <c r="AR32" s="424">
        <v>3</v>
      </c>
      <c r="AS32" s="428" t="s">
        <v>104</v>
      </c>
      <c r="AT32" s="424"/>
      <c r="AU32" s="421" t="str">
        <f t="shared" si="82"/>
        <v/>
      </c>
      <c r="AV32" s="424"/>
      <c r="AW32" s="421" t="str">
        <f t="shared" si="83"/>
        <v/>
      </c>
      <c r="AX32" s="424"/>
      <c r="AY32" s="424"/>
      <c r="AZ32" s="513">
        <f t="shared" si="61"/>
        <v>2</v>
      </c>
      <c r="BA32" s="514">
        <f t="shared" si="62"/>
        <v>28</v>
      </c>
      <c r="BB32" s="500">
        <f t="shared" si="63"/>
        <v>1</v>
      </c>
      <c r="BC32" s="514">
        <f t="shared" si="64"/>
        <v>14</v>
      </c>
      <c r="BD32" s="500">
        <f t="shared" si="0"/>
        <v>3</v>
      </c>
      <c r="BE32" s="515">
        <f t="shared" si="65"/>
        <v>3</v>
      </c>
      <c r="BF32" s="273" t="s">
        <v>288</v>
      </c>
      <c r="BG32" s="175" t="s">
        <v>344</v>
      </c>
    </row>
    <row r="33" spans="1:59" s="17" customFormat="1" ht="15.75" customHeight="1">
      <c r="A33" s="302" t="s">
        <v>308</v>
      </c>
      <c r="B33" s="512" t="s">
        <v>31</v>
      </c>
      <c r="C33" s="439" t="s">
        <v>122</v>
      </c>
      <c r="D33" s="420"/>
      <c r="E33" s="421" t="str">
        <f t="shared" si="69"/>
        <v/>
      </c>
      <c r="F33" s="420"/>
      <c r="G33" s="421" t="str">
        <f t="shared" si="70"/>
        <v/>
      </c>
      <c r="H33" s="420"/>
      <c r="I33" s="422"/>
      <c r="J33" s="423"/>
      <c r="K33" s="421" t="str">
        <f t="shared" si="71"/>
        <v/>
      </c>
      <c r="L33" s="424"/>
      <c r="M33" s="421" t="str">
        <f t="shared" si="72"/>
        <v/>
      </c>
      <c r="N33" s="424"/>
      <c r="O33" s="425"/>
      <c r="P33" s="424"/>
      <c r="Q33" s="421" t="str">
        <f t="shared" si="73"/>
        <v/>
      </c>
      <c r="R33" s="424"/>
      <c r="S33" s="421" t="str">
        <f t="shared" si="74"/>
        <v/>
      </c>
      <c r="T33" s="424"/>
      <c r="U33" s="426"/>
      <c r="V33" s="423"/>
      <c r="W33" s="421" t="str">
        <f t="shared" si="75"/>
        <v/>
      </c>
      <c r="X33" s="424"/>
      <c r="Y33" s="421" t="str">
        <f t="shared" si="76"/>
        <v/>
      </c>
      <c r="Z33" s="424"/>
      <c r="AA33" s="425"/>
      <c r="AB33" s="424"/>
      <c r="AC33" s="421" t="str">
        <f t="shared" si="77"/>
        <v/>
      </c>
      <c r="AD33" s="424"/>
      <c r="AE33" s="421" t="str">
        <f t="shared" si="78"/>
        <v/>
      </c>
      <c r="AF33" s="424"/>
      <c r="AG33" s="426"/>
      <c r="AH33" s="423"/>
      <c r="AI33" s="421" t="str">
        <f t="shared" si="79"/>
        <v/>
      </c>
      <c r="AJ33" s="424"/>
      <c r="AK33" s="421" t="str">
        <f t="shared" si="80"/>
        <v/>
      </c>
      <c r="AL33" s="424"/>
      <c r="AM33" s="425"/>
      <c r="AN33" s="423">
        <v>2</v>
      </c>
      <c r="AO33" s="421">
        <f t="shared" si="81"/>
        <v>28</v>
      </c>
      <c r="AP33" s="424">
        <v>1</v>
      </c>
      <c r="AQ33" s="421">
        <f t="shared" si="68"/>
        <v>14</v>
      </c>
      <c r="AR33" s="424">
        <v>3</v>
      </c>
      <c r="AS33" s="428" t="s">
        <v>104</v>
      </c>
      <c r="AT33" s="424"/>
      <c r="AU33" s="421" t="str">
        <f t="shared" si="82"/>
        <v/>
      </c>
      <c r="AV33" s="424"/>
      <c r="AW33" s="421" t="str">
        <f t="shared" si="83"/>
        <v/>
      </c>
      <c r="AX33" s="424"/>
      <c r="AY33" s="424"/>
      <c r="AZ33" s="513">
        <f t="shared" si="61"/>
        <v>2</v>
      </c>
      <c r="BA33" s="514">
        <f t="shared" si="62"/>
        <v>28</v>
      </c>
      <c r="BB33" s="500">
        <f t="shared" si="63"/>
        <v>1</v>
      </c>
      <c r="BC33" s="514">
        <f t="shared" si="64"/>
        <v>14</v>
      </c>
      <c r="BD33" s="500">
        <f t="shared" si="0"/>
        <v>3</v>
      </c>
      <c r="BE33" s="515">
        <f t="shared" si="65"/>
        <v>3</v>
      </c>
      <c r="BF33" s="273" t="s">
        <v>262</v>
      </c>
      <c r="BG33" s="175" t="s">
        <v>341</v>
      </c>
    </row>
    <row r="34" spans="1:59" s="17" customFormat="1" ht="15.75" customHeight="1">
      <c r="A34" s="302" t="s">
        <v>309</v>
      </c>
      <c r="B34" s="512" t="s">
        <v>31</v>
      </c>
      <c r="C34" s="439" t="s">
        <v>123</v>
      </c>
      <c r="D34" s="420"/>
      <c r="E34" s="421" t="str">
        <f t="shared" si="69"/>
        <v/>
      </c>
      <c r="F34" s="420"/>
      <c r="G34" s="421" t="str">
        <f t="shared" si="70"/>
        <v/>
      </c>
      <c r="H34" s="420"/>
      <c r="I34" s="422"/>
      <c r="J34" s="423"/>
      <c r="K34" s="421" t="str">
        <f t="shared" si="71"/>
        <v/>
      </c>
      <c r="L34" s="424"/>
      <c r="M34" s="421" t="str">
        <f t="shared" si="72"/>
        <v/>
      </c>
      <c r="N34" s="424"/>
      <c r="O34" s="425"/>
      <c r="P34" s="424"/>
      <c r="Q34" s="421" t="str">
        <f t="shared" si="73"/>
        <v/>
      </c>
      <c r="R34" s="424"/>
      <c r="S34" s="421" t="str">
        <f t="shared" si="74"/>
        <v/>
      </c>
      <c r="T34" s="424"/>
      <c r="U34" s="426"/>
      <c r="V34" s="423"/>
      <c r="W34" s="421" t="str">
        <f t="shared" si="75"/>
        <v/>
      </c>
      <c r="X34" s="424"/>
      <c r="Y34" s="421" t="str">
        <f t="shared" si="76"/>
        <v/>
      </c>
      <c r="Z34" s="424"/>
      <c r="AA34" s="425"/>
      <c r="AB34" s="424"/>
      <c r="AC34" s="421" t="str">
        <f t="shared" si="77"/>
        <v/>
      </c>
      <c r="AD34" s="424"/>
      <c r="AE34" s="421" t="str">
        <f t="shared" si="78"/>
        <v/>
      </c>
      <c r="AF34" s="424"/>
      <c r="AG34" s="426"/>
      <c r="AH34" s="423"/>
      <c r="AI34" s="421" t="str">
        <f t="shared" si="79"/>
        <v/>
      </c>
      <c r="AJ34" s="424"/>
      <c r="AK34" s="421" t="str">
        <f t="shared" si="80"/>
        <v/>
      </c>
      <c r="AL34" s="424"/>
      <c r="AM34" s="425"/>
      <c r="AN34" s="423">
        <v>2</v>
      </c>
      <c r="AO34" s="421">
        <f t="shared" si="81"/>
        <v>28</v>
      </c>
      <c r="AP34" s="424">
        <v>1</v>
      </c>
      <c r="AQ34" s="421">
        <f t="shared" si="68"/>
        <v>14</v>
      </c>
      <c r="AR34" s="424">
        <v>3</v>
      </c>
      <c r="AS34" s="428" t="s">
        <v>104</v>
      </c>
      <c r="AT34" s="424"/>
      <c r="AU34" s="421" t="str">
        <f t="shared" si="82"/>
        <v/>
      </c>
      <c r="AV34" s="424"/>
      <c r="AW34" s="421" t="str">
        <f t="shared" si="83"/>
        <v/>
      </c>
      <c r="AX34" s="424"/>
      <c r="AY34" s="424"/>
      <c r="AZ34" s="513">
        <f t="shared" si="61"/>
        <v>2</v>
      </c>
      <c r="BA34" s="514">
        <f t="shared" si="62"/>
        <v>28</v>
      </c>
      <c r="BB34" s="500">
        <f t="shared" si="63"/>
        <v>1</v>
      </c>
      <c r="BC34" s="514">
        <f t="shared" si="64"/>
        <v>14</v>
      </c>
      <c r="BD34" s="500">
        <f t="shared" si="0"/>
        <v>3</v>
      </c>
      <c r="BE34" s="515">
        <f t="shared" si="65"/>
        <v>3</v>
      </c>
      <c r="BF34" s="273" t="s">
        <v>288</v>
      </c>
      <c r="BG34" s="175" t="s">
        <v>344</v>
      </c>
    </row>
    <row r="35" spans="1:59" ht="15.75" customHeight="1">
      <c r="A35" s="302" t="s">
        <v>310</v>
      </c>
      <c r="B35" s="512" t="s">
        <v>31</v>
      </c>
      <c r="C35" s="439" t="s">
        <v>124</v>
      </c>
      <c r="D35" s="420"/>
      <c r="E35" s="421" t="str">
        <f t="shared" si="69"/>
        <v/>
      </c>
      <c r="F35" s="420"/>
      <c r="G35" s="421" t="str">
        <f t="shared" si="70"/>
        <v/>
      </c>
      <c r="H35" s="420"/>
      <c r="I35" s="422"/>
      <c r="J35" s="423"/>
      <c r="K35" s="421" t="str">
        <f t="shared" si="71"/>
        <v/>
      </c>
      <c r="L35" s="424"/>
      <c r="M35" s="421" t="str">
        <f t="shared" si="72"/>
        <v/>
      </c>
      <c r="N35" s="424"/>
      <c r="O35" s="425"/>
      <c r="P35" s="424"/>
      <c r="Q35" s="421" t="str">
        <f t="shared" si="73"/>
        <v/>
      </c>
      <c r="R35" s="424"/>
      <c r="S35" s="421" t="str">
        <f t="shared" si="74"/>
        <v/>
      </c>
      <c r="T35" s="424"/>
      <c r="U35" s="426"/>
      <c r="V35" s="423"/>
      <c r="W35" s="421" t="str">
        <f t="shared" si="75"/>
        <v/>
      </c>
      <c r="X35" s="424"/>
      <c r="Y35" s="421" t="str">
        <f t="shared" si="76"/>
        <v/>
      </c>
      <c r="Z35" s="424"/>
      <c r="AA35" s="425"/>
      <c r="AB35" s="424"/>
      <c r="AC35" s="421" t="str">
        <f t="shared" si="77"/>
        <v/>
      </c>
      <c r="AD35" s="424"/>
      <c r="AE35" s="421" t="str">
        <f t="shared" si="78"/>
        <v/>
      </c>
      <c r="AF35" s="424"/>
      <c r="AG35" s="426"/>
      <c r="AH35" s="423"/>
      <c r="AI35" s="421" t="str">
        <f t="shared" si="79"/>
        <v/>
      </c>
      <c r="AJ35" s="424"/>
      <c r="AK35" s="421" t="str">
        <f t="shared" si="80"/>
        <v/>
      </c>
      <c r="AL35" s="424"/>
      <c r="AM35" s="425"/>
      <c r="AN35" s="423">
        <v>1</v>
      </c>
      <c r="AO35" s="421">
        <f t="shared" si="81"/>
        <v>14</v>
      </c>
      <c r="AP35" s="424">
        <v>1</v>
      </c>
      <c r="AQ35" s="421">
        <f t="shared" si="68"/>
        <v>14</v>
      </c>
      <c r="AR35" s="424">
        <v>2</v>
      </c>
      <c r="AS35" s="516" t="s">
        <v>150</v>
      </c>
      <c r="AT35" s="424"/>
      <c r="AU35" s="421" t="str">
        <f t="shared" si="82"/>
        <v/>
      </c>
      <c r="AV35" s="424"/>
      <c r="AW35" s="421" t="str">
        <f t="shared" si="83"/>
        <v/>
      </c>
      <c r="AX35" s="424"/>
      <c r="AY35" s="424"/>
      <c r="AZ35" s="513">
        <f t="shared" si="61"/>
        <v>1</v>
      </c>
      <c r="BA35" s="514">
        <f t="shared" si="62"/>
        <v>14</v>
      </c>
      <c r="BB35" s="500">
        <f t="shared" si="63"/>
        <v>1</v>
      </c>
      <c r="BC35" s="514">
        <f t="shared" si="64"/>
        <v>14</v>
      </c>
      <c r="BD35" s="500">
        <f t="shared" si="0"/>
        <v>2</v>
      </c>
      <c r="BE35" s="515">
        <f t="shared" si="65"/>
        <v>2</v>
      </c>
      <c r="BF35" s="273" t="s">
        <v>262</v>
      </c>
      <c r="BG35" s="175" t="s">
        <v>264</v>
      </c>
    </row>
    <row r="36" spans="1:59" s="2" customFormat="1" ht="15.75" customHeight="1">
      <c r="A36" s="302" t="s">
        <v>311</v>
      </c>
      <c r="B36" s="512" t="s">
        <v>31</v>
      </c>
      <c r="C36" s="439" t="s">
        <v>127</v>
      </c>
      <c r="D36" s="420"/>
      <c r="E36" s="421" t="str">
        <f>IF(D36*14=0,"",D36*14)</f>
        <v/>
      </c>
      <c r="F36" s="420"/>
      <c r="G36" s="421" t="str">
        <f>IF(F36*14=0,"",F36*14)</f>
        <v/>
      </c>
      <c r="H36" s="420"/>
      <c r="I36" s="422"/>
      <c r="J36" s="423"/>
      <c r="K36" s="421" t="str">
        <f>IF(J36*14=0,"",J36*14)</f>
        <v/>
      </c>
      <c r="L36" s="424"/>
      <c r="M36" s="421" t="str">
        <f>IF(L36*14=0,"",L36*14)</f>
        <v/>
      </c>
      <c r="N36" s="424"/>
      <c r="O36" s="425"/>
      <c r="P36" s="424"/>
      <c r="Q36" s="421" t="str">
        <f>IF(P36*14=0,"",P36*14)</f>
        <v/>
      </c>
      <c r="R36" s="424"/>
      <c r="S36" s="421" t="str">
        <f>IF(R36*14=0,"",R36*14)</f>
        <v/>
      </c>
      <c r="T36" s="424"/>
      <c r="U36" s="426"/>
      <c r="V36" s="423"/>
      <c r="W36" s="421" t="str">
        <f>IF(V36*14=0,"",V36*14)</f>
        <v/>
      </c>
      <c r="X36" s="424"/>
      <c r="Y36" s="421" t="str">
        <f>IF(X36*14=0,"",X36*14)</f>
        <v/>
      </c>
      <c r="Z36" s="424"/>
      <c r="AA36" s="425"/>
      <c r="AB36" s="424"/>
      <c r="AC36" s="421" t="str">
        <f>IF(AB36*14=0,"",AB36*14)</f>
        <v/>
      </c>
      <c r="AD36" s="424"/>
      <c r="AE36" s="421" t="str">
        <f>IF(AD36*14=0,"",AD36*14)</f>
        <v/>
      </c>
      <c r="AF36" s="424"/>
      <c r="AG36" s="426"/>
      <c r="AH36" s="423"/>
      <c r="AI36" s="421" t="str">
        <f>IF(AH36*14=0,"",AH36*14)</f>
        <v/>
      </c>
      <c r="AJ36" s="424"/>
      <c r="AK36" s="421" t="str">
        <f>IF(AJ36*14=0,"",AJ36*14)</f>
        <v/>
      </c>
      <c r="AL36" s="424"/>
      <c r="AM36" s="425"/>
      <c r="AN36" s="423">
        <v>1</v>
      </c>
      <c r="AO36" s="421">
        <f>IF(AN36*14=0,"",AN36*14)</f>
        <v>14</v>
      </c>
      <c r="AP36" s="424">
        <v>1</v>
      </c>
      <c r="AQ36" s="421">
        <f>IF(AP36*14=0,"",AP36*14)</f>
        <v>14</v>
      </c>
      <c r="AR36" s="424">
        <v>2</v>
      </c>
      <c r="AS36" s="428" t="s">
        <v>104</v>
      </c>
      <c r="AT36" s="424"/>
      <c r="AU36" s="421" t="str">
        <f>IF(AT36*14=0,"",AT36*14)</f>
        <v/>
      </c>
      <c r="AV36" s="424"/>
      <c r="AW36" s="421" t="str">
        <f>IF(AV36*14=0,"",AV36*14)</f>
        <v/>
      </c>
      <c r="AX36" s="424"/>
      <c r="AY36" s="424"/>
      <c r="AZ36" s="513">
        <f t="shared" si="61"/>
        <v>1</v>
      </c>
      <c r="BA36" s="514">
        <f t="shared" si="62"/>
        <v>14</v>
      </c>
      <c r="BB36" s="500">
        <f t="shared" si="63"/>
        <v>1</v>
      </c>
      <c r="BC36" s="514">
        <f t="shared" si="64"/>
        <v>14</v>
      </c>
      <c r="BD36" s="500">
        <f t="shared" si="0"/>
        <v>2</v>
      </c>
      <c r="BE36" s="515">
        <f t="shared" si="65"/>
        <v>2</v>
      </c>
      <c r="BF36" s="287" t="s">
        <v>222</v>
      </c>
      <c r="BG36" s="175" t="s">
        <v>346</v>
      </c>
    </row>
    <row r="37" spans="1:59" s="2" customFormat="1" ht="15.75" customHeight="1">
      <c r="A37" s="302" t="s">
        <v>304</v>
      </c>
      <c r="B37" s="512" t="s">
        <v>31</v>
      </c>
      <c r="C37" s="439" t="s">
        <v>203</v>
      </c>
      <c r="D37" s="420"/>
      <c r="E37" s="421" t="str">
        <f>IF(D37*14=0,"",D37*14)</f>
        <v/>
      </c>
      <c r="F37" s="420"/>
      <c r="G37" s="421" t="str">
        <f>IF(F37*14=0,"",F37*14)</f>
        <v/>
      </c>
      <c r="H37" s="420"/>
      <c r="I37" s="422"/>
      <c r="J37" s="423"/>
      <c r="K37" s="421" t="str">
        <f>IF(J37*14=0,"",J37*14)</f>
        <v/>
      </c>
      <c r="L37" s="424"/>
      <c r="M37" s="421" t="str">
        <f>IF(L37*14=0,"",L37*14)</f>
        <v/>
      </c>
      <c r="N37" s="424"/>
      <c r="O37" s="425"/>
      <c r="P37" s="424"/>
      <c r="Q37" s="421" t="str">
        <f>IF(P37*14=0,"",P37*14)</f>
        <v/>
      </c>
      <c r="R37" s="424"/>
      <c r="S37" s="421" t="str">
        <f>IF(R37*14=0,"",R37*14)</f>
        <v/>
      </c>
      <c r="T37" s="424"/>
      <c r="U37" s="426"/>
      <c r="V37" s="423"/>
      <c r="W37" s="421" t="str">
        <f>IF(V37*14=0,"",V37*14)</f>
        <v/>
      </c>
      <c r="X37" s="424"/>
      <c r="Y37" s="421" t="str">
        <f>IF(X37*14=0,"",X37*14)</f>
        <v/>
      </c>
      <c r="Z37" s="424"/>
      <c r="AA37" s="425"/>
      <c r="AB37" s="424"/>
      <c r="AC37" s="421" t="str">
        <f>IF(AB37*14=0,"",AB37*14)</f>
        <v/>
      </c>
      <c r="AD37" s="424"/>
      <c r="AE37" s="421" t="str">
        <f>IF(AD37*14=0,"",AD37*14)</f>
        <v/>
      </c>
      <c r="AF37" s="424"/>
      <c r="AG37" s="426"/>
      <c r="AH37" s="423"/>
      <c r="AI37" s="421" t="str">
        <f>IF(AH37*14=0,"",AH37*14)</f>
        <v/>
      </c>
      <c r="AJ37" s="424"/>
      <c r="AK37" s="421" t="str">
        <f>IF(AJ37*14=0,"",AJ37*14)</f>
        <v/>
      </c>
      <c r="AL37" s="424"/>
      <c r="AM37" s="425"/>
      <c r="AN37" s="423"/>
      <c r="AO37" s="421" t="str">
        <f>IF(AN37*14=0,"",AN37*14)</f>
        <v/>
      </c>
      <c r="AP37" s="424">
        <v>9</v>
      </c>
      <c r="AQ37" s="421">
        <f>IF(AP37*14=0,"",AP37*14)</f>
        <v>126</v>
      </c>
      <c r="AR37" s="424">
        <v>10</v>
      </c>
      <c r="AS37" s="516" t="s">
        <v>150</v>
      </c>
      <c r="AT37" s="424"/>
      <c r="AU37" s="421" t="str">
        <f>IF(AT37*14=0,"",AT37*14)</f>
        <v/>
      </c>
      <c r="AV37" s="424"/>
      <c r="AW37" s="421" t="str">
        <f>IF(AV37*14=0,"",AV37*14)</f>
        <v/>
      </c>
      <c r="AX37" s="424"/>
      <c r="AY37" s="424"/>
      <c r="AZ37" s="513" t="str">
        <f t="shared" si="61"/>
        <v/>
      </c>
      <c r="BA37" s="514" t="str">
        <f t="shared" si="62"/>
        <v/>
      </c>
      <c r="BB37" s="500">
        <f t="shared" si="63"/>
        <v>9</v>
      </c>
      <c r="BC37" s="514">
        <f t="shared" si="64"/>
        <v>126</v>
      </c>
      <c r="BD37" s="500">
        <f t="shared" si="0"/>
        <v>10</v>
      </c>
      <c r="BE37" s="515">
        <f t="shared" si="65"/>
        <v>9</v>
      </c>
      <c r="BF37" s="610" t="s">
        <v>222</v>
      </c>
      <c r="BG37" s="611" t="s">
        <v>525</v>
      </c>
    </row>
    <row r="38" spans="1:59" ht="15.75" customHeight="1">
      <c r="A38" s="302"/>
      <c r="B38" s="512" t="s">
        <v>114</v>
      </c>
      <c r="C38" s="439" t="s">
        <v>125</v>
      </c>
      <c r="D38" s="420"/>
      <c r="E38" s="421" t="str">
        <f>IF(D38*14=0,"",D38*14)</f>
        <v/>
      </c>
      <c r="F38" s="420"/>
      <c r="G38" s="421" t="str">
        <f>IF(F38*14=0,"",F38*14)</f>
        <v/>
      </c>
      <c r="H38" s="420"/>
      <c r="I38" s="422"/>
      <c r="J38" s="423"/>
      <c r="K38" s="421" t="str">
        <f>IF(J38*14=0,"",J38*14)</f>
        <v/>
      </c>
      <c r="L38" s="424"/>
      <c r="M38" s="421" t="str">
        <f>IF(L38*14=0,"",L38*14)</f>
        <v/>
      </c>
      <c r="N38" s="424"/>
      <c r="O38" s="425"/>
      <c r="P38" s="424"/>
      <c r="Q38" s="421" t="str">
        <f>IF(P38*14=0,"",P38*14)</f>
        <v/>
      </c>
      <c r="R38" s="424"/>
      <c r="S38" s="421" t="str">
        <f>IF(R38*14=0,"",R38*14)</f>
        <v/>
      </c>
      <c r="T38" s="424"/>
      <c r="U38" s="426"/>
      <c r="V38" s="423"/>
      <c r="W38" s="421" t="str">
        <f>IF(V38*14=0,"",V38*14)</f>
        <v/>
      </c>
      <c r="X38" s="424"/>
      <c r="Y38" s="421" t="str">
        <f>IF(X38*14=0,"",X38*14)</f>
        <v/>
      </c>
      <c r="Z38" s="424"/>
      <c r="AA38" s="425"/>
      <c r="AB38" s="424"/>
      <c r="AC38" s="421" t="str">
        <f>IF(AB38*14=0,"",AB38*14)</f>
        <v/>
      </c>
      <c r="AD38" s="424"/>
      <c r="AE38" s="421" t="str">
        <f>IF(AD38*14=0,"",AD38*14)</f>
        <v/>
      </c>
      <c r="AF38" s="424"/>
      <c r="AG38" s="426"/>
      <c r="AH38" s="423"/>
      <c r="AI38" s="421" t="str">
        <f>IF(AH38*14=0,"",AH38*14)</f>
        <v/>
      </c>
      <c r="AJ38" s="424"/>
      <c r="AK38" s="421" t="str">
        <f>IF(AJ38*14=0,"",AJ38*14)</f>
        <v/>
      </c>
      <c r="AL38" s="424"/>
      <c r="AM38" s="425"/>
      <c r="AN38" s="423">
        <v>1</v>
      </c>
      <c r="AO38" s="421">
        <f>IF(AN38*14=0,"",AN38*14)</f>
        <v>14</v>
      </c>
      <c r="AP38" s="424">
        <v>1</v>
      </c>
      <c r="AQ38" s="421">
        <f>IF(AP38*14=0,"",AP38*14)</f>
        <v>14</v>
      </c>
      <c r="AR38" s="424">
        <v>2</v>
      </c>
      <c r="AS38" s="428" t="s">
        <v>104</v>
      </c>
      <c r="AT38" s="424"/>
      <c r="AU38" s="421" t="str">
        <f>IF(AT38*14=0,"",AT38*14)</f>
        <v/>
      </c>
      <c r="AV38" s="424"/>
      <c r="AW38" s="421" t="str">
        <f>IF(AV38*14=0,"",AV38*14)</f>
        <v/>
      </c>
      <c r="AX38" s="424"/>
      <c r="AY38" s="424"/>
      <c r="AZ38" s="513">
        <f t="shared" si="61"/>
        <v>1</v>
      </c>
      <c r="BA38" s="514">
        <f t="shared" si="62"/>
        <v>14</v>
      </c>
      <c r="BB38" s="500">
        <f t="shared" si="63"/>
        <v>1</v>
      </c>
      <c r="BC38" s="514">
        <f t="shared" si="64"/>
        <v>14</v>
      </c>
      <c r="BD38" s="500">
        <f t="shared" si="0"/>
        <v>2</v>
      </c>
      <c r="BE38" s="515">
        <f t="shared" si="65"/>
        <v>2</v>
      </c>
    </row>
    <row r="39" spans="1:59" ht="15.75" customHeight="1">
      <c r="A39" s="302" t="s">
        <v>312</v>
      </c>
      <c r="B39" s="512" t="s">
        <v>31</v>
      </c>
      <c r="C39" s="439" t="s">
        <v>126</v>
      </c>
      <c r="D39" s="420"/>
      <c r="E39" s="421" t="str">
        <f t="shared" si="69"/>
        <v/>
      </c>
      <c r="F39" s="420"/>
      <c r="G39" s="421" t="str">
        <f t="shared" si="70"/>
        <v/>
      </c>
      <c r="H39" s="420"/>
      <c r="I39" s="422"/>
      <c r="J39" s="423"/>
      <c r="K39" s="421" t="str">
        <f t="shared" si="71"/>
        <v/>
      </c>
      <c r="L39" s="424"/>
      <c r="M39" s="421" t="str">
        <f t="shared" si="72"/>
        <v/>
      </c>
      <c r="N39" s="424"/>
      <c r="O39" s="425"/>
      <c r="P39" s="424"/>
      <c r="Q39" s="421" t="str">
        <f t="shared" si="73"/>
        <v/>
      </c>
      <c r="R39" s="424"/>
      <c r="S39" s="421" t="str">
        <f t="shared" si="74"/>
        <v/>
      </c>
      <c r="T39" s="424"/>
      <c r="U39" s="426"/>
      <c r="V39" s="423"/>
      <c r="W39" s="421" t="str">
        <f t="shared" si="75"/>
        <v/>
      </c>
      <c r="X39" s="424"/>
      <c r="Y39" s="421" t="str">
        <f t="shared" si="76"/>
        <v/>
      </c>
      <c r="Z39" s="424"/>
      <c r="AA39" s="425"/>
      <c r="AB39" s="424"/>
      <c r="AC39" s="421" t="str">
        <f t="shared" si="77"/>
        <v/>
      </c>
      <c r="AD39" s="424"/>
      <c r="AE39" s="421" t="str">
        <f t="shared" si="78"/>
        <v/>
      </c>
      <c r="AF39" s="424"/>
      <c r="AG39" s="426"/>
      <c r="AH39" s="423"/>
      <c r="AI39" s="421" t="str">
        <f t="shared" si="79"/>
        <v/>
      </c>
      <c r="AJ39" s="424"/>
      <c r="AK39" s="421" t="str">
        <f t="shared" si="80"/>
        <v/>
      </c>
      <c r="AL39" s="424"/>
      <c r="AM39" s="425"/>
      <c r="AN39" s="423"/>
      <c r="AO39" s="421" t="str">
        <f t="shared" si="81"/>
        <v/>
      </c>
      <c r="AP39" s="424"/>
      <c r="AQ39" s="421" t="str">
        <f t="shared" si="68"/>
        <v/>
      </c>
      <c r="AR39" s="424"/>
      <c r="AS39" s="428"/>
      <c r="AT39" s="424">
        <v>1</v>
      </c>
      <c r="AU39" s="421">
        <f t="shared" si="82"/>
        <v>14</v>
      </c>
      <c r="AV39" s="424">
        <v>1</v>
      </c>
      <c r="AW39" s="421">
        <f t="shared" si="83"/>
        <v>14</v>
      </c>
      <c r="AX39" s="424">
        <v>3</v>
      </c>
      <c r="AY39" s="422" t="s">
        <v>150</v>
      </c>
      <c r="AZ39" s="513">
        <f t="shared" si="61"/>
        <v>1</v>
      </c>
      <c r="BA39" s="514">
        <f t="shared" si="62"/>
        <v>14</v>
      </c>
      <c r="BB39" s="500">
        <f t="shared" si="63"/>
        <v>1</v>
      </c>
      <c r="BC39" s="514">
        <f t="shared" si="64"/>
        <v>14</v>
      </c>
      <c r="BD39" s="500">
        <f t="shared" si="0"/>
        <v>3</v>
      </c>
      <c r="BE39" s="515">
        <f t="shared" si="65"/>
        <v>2</v>
      </c>
      <c r="BF39" s="610" t="s">
        <v>262</v>
      </c>
      <c r="BG39" s="611" t="s">
        <v>341</v>
      </c>
    </row>
    <row r="40" spans="1:59" s="2" customFormat="1" ht="15.75" customHeight="1">
      <c r="A40" s="302" t="s">
        <v>313</v>
      </c>
      <c r="B40" s="512" t="s">
        <v>31</v>
      </c>
      <c r="C40" s="439" t="s">
        <v>128</v>
      </c>
      <c r="D40" s="420"/>
      <c r="E40" s="421" t="str">
        <f t="shared" si="69"/>
        <v/>
      </c>
      <c r="F40" s="420"/>
      <c r="G40" s="421" t="str">
        <f t="shared" si="70"/>
        <v/>
      </c>
      <c r="H40" s="420"/>
      <c r="I40" s="422"/>
      <c r="J40" s="423"/>
      <c r="K40" s="421" t="str">
        <f t="shared" si="71"/>
        <v/>
      </c>
      <c r="L40" s="424"/>
      <c r="M40" s="421" t="str">
        <f t="shared" si="72"/>
        <v/>
      </c>
      <c r="N40" s="424"/>
      <c r="O40" s="425"/>
      <c r="P40" s="424"/>
      <c r="Q40" s="421" t="str">
        <f t="shared" si="73"/>
        <v/>
      </c>
      <c r="R40" s="424"/>
      <c r="S40" s="421" t="str">
        <f t="shared" si="74"/>
        <v/>
      </c>
      <c r="T40" s="424"/>
      <c r="U40" s="426"/>
      <c r="V40" s="423"/>
      <c r="W40" s="421" t="str">
        <f t="shared" si="75"/>
        <v/>
      </c>
      <c r="X40" s="424"/>
      <c r="Y40" s="421" t="str">
        <f t="shared" si="76"/>
        <v/>
      </c>
      <c r="Z40" s="424"/>
      <c r="AA40" s="425"/>
      <c r="AB40" s="424"/>
      <c r="AC40" s="421" t="str">
        <f t="shared" si="77"/>
        <v/>
      </c>
      <c r="AD40" s="424"/>
      <c r="AE40" s="421" t="str">
        <f t="shared" si="78"/>
        <v/>
      </c>
      <c r="AF40" s="424"/>
      <c r="AG40" s="426"/>
      <c r="AH40" s="423"/>
      <c r="AI40" s="421" t="str">
        <f t="shared" si="79"/>
        <v/>
      </c>
      <c r="AJ40" s="424"/>
      <c r="AK40" s="421" t="str">
        <f t="shared" si="80"/>
        <v/>
      </c>
      <c r="AL40" s="424"/>
      <c r="AM40" s="425"/>
      <c r="AN40" s="423"/>
      <c r="AO40" s="421" t="str">
        <f t="shared" si="81"/>
        <v/>
      </c>
      <c r="AP40" s="424"/>
      <c r="AQ40" s="421" t="str">
        <f t="shared" si="68"/>
        <v/>
      </c>
      <c r="AR40" s="424"/>
      <c r="AS40" s="425"/>
      <c r="AT40" s="424">
        <v>1</v>
      </c>
      <c r="AU40" s="421">
        <f t="shared" si="82"/>
        <v>14</v>
      </c>
      <c r="AV40" s="424">
        <v>1</v>
      </c>
      <c r="AW40" s="421">
        <f t="shared" si="83"/>
        <v>14</v>
      </c>
      <c r="AX40" s="424">
        <v>3</v>
      </c>
      <c r="AY40" s="422" t="s">
        <v>150</v>
      </c>
      <c r="AZ40" s="513">
        <f t="shared" si="61"/>
        <v>1</v>
      </c>
      <c r="BA40" s="514">
        <f t="shared" si="62"/>
        <v>14</v>
      </c>
      <c r="BB40" s="500">
        <f t="shared" si="63"/>
        <v>1</v>
      </c>
      <c r="BC40" s="514">
        <f t="shared" si="64"/>
        <v>14</v>
      </c>
      <c r="BD40" s="500">
        <f t="shared" si="0"/>
        <v>3</v>
      </c>
      <c r="BE40" s="515">
        <f t="shared" si="65"/>
        <v>2</v>
      </c>
      <c r="BF40" s="610" t="s">
        <v>222</v>
      </c>
      <c r="BG40" s="611" t="s">
        <v>346</v>
      </c>
    </row>
    <row r="41" spans="1:59" ht="15.75" customHeight="1">
      <c r="A41" s="660" t="s">
        <v>608</v>
      </c>
      <c r="B41" s="512" t="s">
        <v>31</v>
      </c>
      <c r="C41" s="439" t="s">
        <v>204</v>
      </c>
      <c r="D41" s="420"/>
      <c r="E41" s="421" t="str">
        <f>IF(D41*14=0,"",D41*14)</f>
        <v/>
      </c>
      <c r="F41" s="420"/>
      <c r="G41" s="421" t="str">
        <f>IF(F41*14=0,"",F41*14)</f>
        <v/>
      </c>
      <c r="H41" s="420"/>
      <c r="I41" s="422"/>
      <c r="J41" s="423"/>
      <c r="K41" s="421" t="str">
        <f>IF(J41*14=0,"",J41*14)</f>
        <v/>
      </c>
      <c r="L41" s="424"/>
      <c r="M41" s="421" t="str">
        <f>IF(L41*14=0,"",L41*14)</f>
        <v/>
      </c>
      <c r="N41" s="424"/>
      <c r="O41" s="425"/>
      <c r="P41" s="424"/>
      <c r="Q41" s="421" t="str">
        <f>IF(P41*14=0,"",P41*14)</f>
        <v/>
      </c>
      <c r="R41" s="424"/>
      <c r="S41" s="421" t="str">
        <f>IF(R41*14=0,"",R41*14)</f>
        <v/>
      </c>
      <c r="T41" s="424"/>
      <c r="U41" s="426"/>
      <c r="V41" s="423"/>
      <c r="W41" s="421" t="str">
        <f>IF(V41*14=0,"",V41*14)</f>
        <v/>
      </c>
      <c r="X41" s="424"/>
      <c r="Y41" s="421" t="str">
        <f>IF(X41*14=0,"",X41*14)</f>
        <v/>
      </c>
      <c r="Z41" s="424"/>
      <c r="AA41" s="425"/>
      <c r="AB41" s="424"/>
      <c r="AC41" s="421" t="str">
        <f>IF(AB41*14=0,"",AB41*14)</f>
        <v/>
      </c>
      <c r="AD41" s="424"/>
      <c r="AE41" s="421" t="str">
        <f>IF(AD41*14=0,"",AD41*14)</f>
        <v/>
      </c>
      <c r="AF41" s="424"/>
      <c r="AG41" s="426"/>
      <c r="AH41" s="423"/>
      <c r="AI41" s="421" t="str">
        <f>IF(AH41*14=0,"",AH41*14)</f>
        <v/>
      </c>
      <c r="AJ41" s="424"/>
      <c r="AK41" s="421" t="str">
        <f>IF(AJ41*14=0,"",AJ41*14)</f>
        <v/>
      </c>
      <c r="AL41" s="424"/>
      <c r="AM41" s="425"/>
      <c r="AN41" s="423"/>
      <c r="AO41" s="421" t="str">
        <f>IF(AN41*14=0,"",AN41*14)</f>
        <v/>
      </c>
      <c r="AP41" s="427"/>
      <c r="AQ41" s="421" t="str">
        <f>IF(AP41*14=0,"",AP41*14)</f>
        <v/>
      </c>
      <c r="AR41" s="427"/>
      <c r="AS41" s="428"/>
      <c r="AT41" s="424"/>
      <c r="AU41" s="421" t="str">
        <f>IF(AT41*14=0,"",AT41*14)</f>
        <v/>
      </c>
      <c r="AV41" s="424">
        <v>6</v>
      </c>
      <c r="AW41" s="421">
        <f>IF(AV41*14=0,"",AV41*14)</f>
        <v>84</v>
      </c>
      <c r="AX41" s="661">
        <v>10</v>
      </c>
      <c r="AY41" s="422" t="s">
        <v>139</v>
      </c>
      <c r="AZ41" s="513" t="str">
        <f t="shared" si="61"/>
        <v/>
      </c>
      <c r="BA41" s="514" t="str">
        <f t="shared" si="62"/>
        <v/>
      </c>
      <c r="BB41" s="500">
        <f t="shared" si="63"/>
        <v>6</v>
      </c>
      <c r="BC41" s="514">
        <f t="shared" si="64"/>
        <v>84</v>
      </c>
      <c r="BD41" s="500">
        <f t="shared" si="0"/>
        <v>10</v>
      </c>
      <c r="BE41" s="515">
        <f t="shared" si="65"/>
        <v>6</v>
      </c>
      <c r="BF41" s="610" t="s">
        <v>222</v>
      </c>
      <c r="BG41" s="611" t="s">
        <v>353</v>
      </c>
    </row>
    <row r="42" spans="1:59" s="2" customFormat="1" ht="15.75" customHeight="1">
      <c r="A42" s="302"/>
      <c r="B42" s="512" t="s">
        <v>114</v>
      </c>
      <c r="C42" s="439" t="s">
        <v>129</v>
      </c>
      <c r="D42" s="420"/>
      <c r="E42" s="421" t="str">
        <f t="shared" si="69"/>
        <v/>
      </c>
      <c r="F42" s="420"/>
      <c r="G42" s="421" t="str">
        <f t="shared" si="70"/>
        <v/>
      </c>
      <c r="H42" s="420"/>
      <c r="I42" s="422"/>
      <c r="J42" s="423"/>
      <c r="K42" s="421" t="str">
        <f t="shared" si="71"/>
        <v/>
      </c>
      <c r="L42" s="424"/>
      <c r="M42" s="421" t="str">
        <f t="shared" si="72"/>
        <v/>
      </c>
      <c r="N42" s="424"/>
      <c r="O42" s="425"/>
      <c r="P42" s="424"/>
      <c r="Q42" s="421" t="str">
        <f t="shared" si="73"/>
        <v/>
      </c>
      <c r="R42" s="424"/>
      <c r="S42" s="421" t="str">
        <f t="shared" si="74"/>
        <v/>
      </c>
      <c r="T42" s="424"/>
      <c r="U42" s="426"/>
      <c r="V42" s="423"/>
      <c r="W42" s="421" t="str">
        <f t="shared" si="75"/>
        <v/>
      </c>
      <c r="X42" s="424"/>
      <c r="Y42" s="421" t="str">
        <f t="shared" si="76"/>
        <v/>
      </c>
      <c r="Z42" s="424"/>
      <c r="AA42" s="425"/>
      <c r="AB42" s="424"/>
      <c r="AC42" s="421" t="str">
        <f t="shared" si="77"/>
        <v/>
      </c>
      <c r="AD42" s="424"/>
      <c r="AE42" s="421" t="str">
        <f t="shared" si="78"/>
        <v/>
      </c>
      <c r="AF42" s="424"/>
      <c r="AG42" s="426"/>
      <c r="AH42" s="423"/>
      <c r="AI42" s="421" t="str">
        <f t="shared" si="79"/>
        <v/>
      </c>
      <c r="AJ42" s="424"/>
      <c r="AK42" s="421" t="str">
        <f t="shared" si="80"/>
        <v/>
      </c>
      <c r="AL42" s="424"/>
      <c r="AM42" s="425"/>
      <c r="AN42" s="423"/>
      <c r="AO42" s="421" t="str">
        <f t="shared" si="81"/>
        <v/>
      </c>
      <c r="AP42" s="424"/>
      <c r="AQ42" s="421" t="str">
        <f t="shared" si="68"/>
        <v/>
      </c>
      <c r="AR42" s="424"/>
      <c r="AS42" s="425"/>
      <c r="AT42" s="424">
        <v>1</v>
      </c>
      <c r="AU42" s="421">
        <f t="shared" si="82"/>
        <v>14</v>
      </c>
      <c r="AV42" s="424">
        <v>1</v>
      </c>
      <c r="AW42" s="421">
        <f t="shared" si="83"/>
        <v>14</v>
      </c>
      <c r="AX42" s="424">
        <v>3</v>
      </c>
      <c r="AY42" s="424" t="s">
        <v>104</v>
      </c>
      <c r="AZ42" s="513">
        <f t="shared" si="61"/>
        <v>1</v>
      </c>
      <c r="BA42" s="514">
        <f t="shared" si="62"/>
        <v>14</v>
      </c>
      <c r="BB42" s="500">
        <f t="shared" si="63"/>
        <v>1</v>
      </c>
      <c r="BC42" s="514">
        <f t="shared" si="64"/>
        <v>14</v>
      </c>
      <c r="BD42" s="500">
        <f t="shared" si="0"/>
        <v>3</v>
      </c>
      <c r="BE42" s="515">
        <f t="shared" si="65"/>
        <v>2</v>
      </c>
      <c r="BF42" s="610"/>
      <c r="BG42" s="611"/>
    </row>
    <row r="43" spans="1:59" s="45" customFormat="1" ht="15.75" customHeight="1" thickBot="1">
      <c r="A43" s="302" t="s">
        <v>314</v>
      </c>
      <c r="B43" s="283" t="s">
        <v>15</v>
      </c>
      <c r="C43" s="290" t="s">
        <v>208</v>
      </c>
      <c r="D43" s="420"/>
      <c r="E43" s="421" t="str">
        <f t="shared" ref="E43" si="84">IF(D43*14=0,"",D43*14)</f>
        <v/>
      </c>
      <c r="F43" s="420"/>
      <c r="G43" s="421" t="str">
        <f t="shared" ref="G43" si="85">IF(F43*14=0,"",F43*14)</f>
        <v/>
      </c>
      <c r="H43" s="420"/>
      <c r="I43" s="422"/>
      <c r="J43" s="423"/>
      <c r="K43" s="421" t="str">
        <f t="shared" ref="K43" si="86">IF(J43*14=0,"",J43*14)</f>
        <v/>
      </c>
      <c r="L43" s="424"/>
      <c r="M43" s="421" t="str">
        <f t="shared" ref="M43" si="87">IF(L43*14=0,"",L43*14)</f>
        <v/>
      </c>
      <c r="N43" s="424"/>
      <c r="O43" s="425"/>
      <c r="P43" s="424"/>
      <c r="Q43" s="421" t="str">
        <f t="shared" ref="Q43" si="88">IF(P43*14=0,"",P43*14)</f>
        <v/>
      </c>
      <c r="R43" s="424"/>
      <c r="S43" s="421" t="str">
        <f t="shared" ref="S43" si="89">IF(R43*14=0,"",R43*14)</f>
        <v/>
      </c>
      <c r="T43" s="424"/>
      <c r="U43" s="426"/>
      <c r="V43" s="423"/>
      <c r="W43" s="421" t="str">
        <f t="shared" ref="W43" si="90">IF(V43*14=0,"",V43*14)</f>
        <v/>
      </c>
      <c r="X43" s="424"/>
      <c r="Y43" s="421" t="str">
        <f t="shared" ref="Y43" si="91">IF(X43*14=0,"",X43*14)</f>
        <v/>
      </c>
      <c r="Z43" s="424"/>
      <c r="AA43" s="425"/>
      <c r="AB43" s="424"/>
      <c r="AC43" s="421" t="str">
        <f t="shared" ref="AC43" si="92">IF(AB43*14=0,"",AB43*14)</f>
        <v/>
      </c>
      <c r="AD43" s="424"/>
      <c r="AE43" s="421" t="str">
        <f t="shared" ref="AE43" si="93">IF(AD43*14=0,"",AD43*14)</f>
        <v/>
      </c>
      <c r="AF43" s="424"/>
      <c r="AG43" s="426"/>
      <c r="AH43" s="423"/>
      <c r="AI43" s="421" t="str">
        <f t="shared" ref="AI43" si="94">IF(AH43*14=0,"",AH43*14)</f>
        <v/>
      </c>
      <c r="AJ43" s="424"/>
      <c r="AK43" s="421" t="str">
        <f t="shared" ref="AK43" si="95">IF(AJ43*14=0,"",AJ43*14)</f>
        <v/>
      </c>
      <c r="AL43" s="424"/>
      <c r="AM43" s="425"/>
      <c r="AN43" s="423"/>
      <c r="AO43" s="421" t="str">
        <f t="shared" ref="AO43" si="96">IF(AN43*14=0,"",AN43*14)</f>
        <v/>
      </c>
      <c r="AP43" s="424"/>
      <c r="AQ43" s="421" t="str">
        <f t="shared" ref="AQ43" si="97">IF(AP43*14=0,"",AP43*14)</f>
        <v/>
      </c>
      <c r="AR43" s="424"/>
      <c r="AS43" s="425"/>
      <c r="AT43" s="424"/>
      <c r="AU43" s="421" t="str">
        <f t="shared" ref="AU43" si="98">IF(AT43*14=0,"",AT43*14)</f>
        <v/>
      </c>
      <c r="AV43" s="424"/>
      <c r="AW43" s="421" t="str">
        <f t="shared" ref="AW43" si="99">IF(AV43*14=0,"",AV43*14)</f>
        <v/>
      </c>
      <c r="AX43" s="424"/>
      <c r="AY43" s="424" t="s">
        <v>130</v>
      </c>
      <c r="AZ43" s="429" t="str">
        <f t="shared" ref="AZ43" si="100">IF(D43+J43+P43+V43+AB43+AH43+AN43+AT43=0,"",D43+J43+P43+V43+AB43+AH43+AN43+AT43)</f>
        <v/>
      </c>
      <c r="BA43" s="421" t="str">
        <f t="shared" ref="BA43" si="101">IF((D43+J43+P43+V43+AB43+AH43+AN43+AT43)*14=0,"",(D43+J43+P43+V43+AB43+AH43+AN43+AT43)*14)</f>
        <v/>
      </c>
      <c r="BB43" s="430" t="str">
        <f t="shared" ref="BB43" si="102">IF(F43+L43+R43+X43+AD43+AJ43+AP43+AV43=0,"",F43+L43+R43+X43+AD43+AJ43+AP43+AV43)</f>
        <v/>
      </c>
      <c r="BC43" s="421" t="str">
        <f t="shared" ref="BC43" si="103">IF((L43+F43+R43+X43+AD43+AJ43+AP43+AV43)*14=0,"",(L43+F43+R43+X43+AD43+AJ43+AP43+AV43)*14)</f>
        <v/>
      </c>
      <c r="BD43" s="430" t="str">
        <f t="shared" ref="BD43" si="104">IF(N43+H43+T43+Z43+AF43+AL43+AR43+AX43=0,"",N43+H43+T43+Z43+AF43+AL43+AR43+AX43)</f>
        <v/>
      </c>
      <c r="BE43" s="517" t="str">
        <f t="shared" ref="BE43" si="105">IF(D43+F43+L43+J43+P43+R43+V43+X43+AB43+AD43+AH43+AJ43+AN43+AP43+AT43+AV43=0,"",D43+F43+L43+J43+P43+R43+V43+X43+AB43+AD43+AH43+AJ43+AN43+AP43+AT43+AV43)</f>
        <v/>
      </c>
      <c r="BF43" s="610" t="s">
        <v>222</v>
      </c>
      <c r="BG43" s="611" t="s">
        <v>343</v>
      </c>
    </row>
    <row r="44" spans="1:59" s="45" customFormat="1" ht="15.75" customHeight="1" thickBot="1">
      <c r="A44" s="95" t="s">
        <v>179</v>
      </c>
      <c r="B44" s="441"/>
      <c r="C44" s="518" t="s">
        <v>51</v>
      </c>
      <c r="D44" s="116">
        <f>SUM(D12:D42)</f>
        <v>0</v>
      </c>
      <c r="E44" s="117">
        <f>SUM(E12:E42)</f>
        <v>0</v>
      </c>
      <c r="F44" s="117">
        <f>SUM(F12:F42)</f>
        <v>0</v>
      </c>
      <c r="G44" s="117">
        <f>SUM(G12:G42)</f>
        <v>0</v>
      </c>
      <c r="H44" s="117">
        <f>SUM(H12:H42)</f>
        <v>0</v>
      </c>
      <c r="I44" s="118" t="s">
        <v>17</v>
      </c>
      <c r="J44" s="116">
        <f>SUM(J12:J42)</f>
        <v>0</v>
      </c>
      <c r="K44" s="117">
        <f>SUM(K12:K42)</f>
        <v>0</v>
      </c>
      <c r="L44" s="117">
        <f>SUM(L12:L42)</f>
        <v>0</v>
      </c>
      <c r="M44" s="117">
        <f>SUM(M12:M42)</f>
        <v>0</v>
      </c>
      <c r="N44" s="117">
        <f>SUM(N12:N42)</f>
        <v>0</v>
      </c>
      <c r="O44" s="118" t="s">
        <v>17</v>
      </c>
      <c r="P44" s="116">
        <f>SUM(P12:P42)</f>
        <v>0</v>
      </c>
      <c r="Q44" s="117">
        <f>SUM(Q12:Q42)</f>
        <v>6</v>
      </c>
      <c r="R44" s="117">
        <f>SUM(R12:R42)</f>
        <v>0</v>
      </c>
      <c r="S44" s="117">
        <f>SUM(S12:S42)</f>
        <v>22</v>
      </c>
      <c r="T44" s="117">
        <f>SUM(T12:T42)</f>
        <v>2</v>
      </c>
      <c r="U44" s="118" t="s">
        <v>17</v>
      </c>
      <c r="V44" s="116">
        <f>SUM(V12:V42)</f>
        <v>12</v>
      </c>
      <c r="W44" s="117">
        <f>SUM(W12:W42)</f>
        <v>168</v>
      </c>
      <c r="X44" s="117">
        <f>SUM(X12:X42)</f>
        <v>6</v>
      </c>
      <c r="Y44" s="117">
        <f>SUM(Y12:Y42)</f>
        <v>84</v>
      </c>
      <c r="Z44" s="117">
        <f>SUM(Z12:Z42)</f>
        <v>14</v>
      </c>
      <c r="AA44" s="118" t="s">
        <v>17</v>
      </c>
      <c r="AB44" s="116">
        <f>SUM(AB12:AB42)</f>
        <v>7</v>
      </c>
      <c r="AC44" s="117">
        <f>SUM(AC12:AC42)</f>
        <v>98</v>
      </c>
      <c r="AD44" s="117">
        <f>SUM(AD12:AD42)</f>
        <v>17</v>
      </c>
      <c r="AE44" s="117">
        <f>SUM(AE12:AE42)</f>
        <v>238</v>
      </c>
      <c r="AF44" s="117">
        <f>SUM(AF12:AF42)</f>
        <v>25</v>
      </c>
      <c r="AG44" s="118" t="s">
        <v>17</v>
      </c>
      <c r="AH44" s="116">
        <f>SUM(AH12:AH42)</f>
        <v>10</v>
      </c>
      <c r="AI44" s="117">
        <f>SUM(AI12:AI42)</f>
        <v>140</v>
      </c>
      <c r="AJ44" s="117">
        <f>SUM(AJ12:AJ42)</f>
        <v>17</v>
      </c>
      <c r="AK44" s="117">
        <f>SUM(AK12:AK42)</f>
        <v>238</v>
      </c>
      <c r="AL44" s="117">
        <f>SUM(AL12:AL42)</f>
        <v>28</v>
      </c>
      <c r="AM44" s="118" t="s">
        <v>17</v>
      </c>
      <c r="AN44" s="116">
        <f>SUM(AN12:AN42)</f>
        <v>13</v>
      </c>
      <c r="AO44" s="117">
        <f>SUM(AO12:AO42)</f>
        <v>182</v>
      </c>
      <c r="AP44" s="117">
        <f>SUM(AP12:AP42)</f>
        <v>16</v>
      </c>
      <c r="AQ44" s="117">
        <f>SUM(AQ12:AQ42)</f>
        <v>224</v>
      </c>
      <c r="AR44" s="117">
        <f>SUM(AR12:AR42)</f>
        <v>30</v>
      </c>
      <c r="AS44" s="118" t="s">
        <v>17</v>
      </c>
      <c r="AT44" s="116">
        <f>SUM(AT12:AT42)</f>
        <v>3</v>
      </c>
      <c r="AU44" s="117">
        <f>SUM(AU12:AU42)</f>
        <v>42</v>
      </c>
      <c r="AV44" s="117">
        <f>SUM(AV12:AV42)</f>
        <v>9</v>
      </c>
      <c r="AW44" s="117">
        <f>SUM(AW12:AW42)</f>
        <v>126</v>
      </c>
      <c r="AX44" s="117">
        <f>SUM(AX12:AX42)</f>
        <v>19</v>
      </c>
      <c r="AY44" s="119" t="s">
        <v>17</v>
      </c>
      <c r="AZ44" s="121">
        <f t="shared" ref="AZ44:BE44" si="106">SUM(AZ12:AZ42)</f>
        <v>45</v>
      </c>
      <c r="BA44" s="117">
        <f t="shared" si="106"/>
        <v>636</v>
      </c>
      <c r="BB44" s="117">
        <f t="shared" si="106"/>
        <v>65</v>
      </c>
      <c r="BC44" s="117">
        <f t="shared" si="106"/>
        <v>932</v>
      </c>
      <c r="BD44" s="117">
        <f t="shared" si="106"/>
        <v>118</v>
      </c>
      <c r="BE44" s="122">
        <f t="shared" si="106"/>
        <v>112</v>
      </c>
    </row>
    <row r="45" spans="1:59" ht="18.75" customHeight="1" thickBot="1">
      <c r="A45" s="74"/>
      <c r="B45" s="75"/>
      <c r="C45" s="113" t="s">
        <v>41</v>
      </c>
      <c r="D45" s="44">
        <f>D10+D44</f>
        <v>0</v>
      </c>
      <c r="E45" s="109">
        <f>E10+E44</f>
        <v>0</v>
      </c>
      <c r="F45" s="109">
        <f>F10+F44</f>
        <v>40</v>
      </c>
      <c r="G45" s="109">
        <f>G10+G44</f>
        <v>600</v>
      </c>
      <c r="H45" s="109">
        <f>H10+H44</f>
        <v>27</v>
      </c>
      <c r="I45" s="81" t="s">
        <v>17</v>
      </c>
      <c r="J45" s="44">
        <f>J10+J44</f>
        <v>19</v>
      </c>
      <c r="K45" s="109">
        <f>K10+K44</f>
        <v>266</v>
      </c>
      <c r="L45" s="109">
        <f>L10+L44</f>
        <v>11</v>
      </c>
      <c r="M45" s="109">
        <f>M10+M44</f>
        <v>154</v>
      </c>
      <c r="N45" s="109">
        <f>N10+N44</f>
        <v>29</v>
      </c>
      <c r="O45" s="81" t="s">
        <v>17</v>
      </c>
      <c r="P45" s="44">
        <f>P10+P44</f>
        <v>10</v>
      </c>
      <c r="Q45" s="109">
        <f>Q10+Q44</f>
        <v>146</v>
      </c>
      <c r="R45" s="109">
        <f>R10+R44</f>
        <v>21</v>
      </c>
      <c r="S45" s="109">
        <f>S10+S44</f>
        <v>326</v>
      </c>
      <c r="T45" s="109">
        <f>T10+T44</f>
        <v>30</v>
      </c>
      <c r="U45" s="81" t="s">
        <v>17</v>
      </c>
      <c r="V45" s="44">
        <f>V10+V44</f>
        <v>16</v>
      </c>
      <c r="W45" s="109">
        <f>W10+W44</f>
        <v>224</v>
      </c>
      <c r="X45" s="109">
        <f>X10+X44</f>
        <v>16</v>
      </c>
      <c r="Y45" s="109">
        <f>Y10+Y44</f>
        <v>224</v>
      </c>
      <c r="Z45" s="109">
        <f>Z10+Z44</f>
        <v>27</v>
      </c>
      <c r="AA45" s="81" t="s">
        <v>17</v>
      </c>
      <c r="AB45" s="44">
        <f>AB10+AB44</f>
        <v>10</v>
      </c>
      <c r="AC45" s="109">
        <f>AC10+AC44</f>
        <v>140</v>
      </c>
      <c r="AD45" s="109">
        <f>AD10+AD44</f>
        <v>20</v>
      </c>
      <c r="AE45" s="109">
        <f>AE10+AE44</f>
        <v>280</v>
      </c>
      <c r="AF45" s="109">
        <f>AF10+AF44</f>
        <v>32</v>
      </c>
      <c r="AG45" s="81" t="s">
        <v>17</v>
      </c>
      <c r="AH45" s="44">
        <f>AH10+AH44</f>
        <v>11</v>
      </c>
      <c r="AI45" s="109">
        <f>AI10+AI44</f>
        <v>154</v>
      </c>
      <c r="AJ45" s="109">
        <f>AJ10+AJ44</f>
        <v>20</v>
      </c>
      <c r="AK45" s="109">
        <f>AK10+AK44</f>
        <v>280</v>
      </c>
      <c r="AL45" s="109">
        <f>AL10+AL44</f>
        <v>32</v>
      </c>
      <c r="AM45" s="81" t="s">
        <v>17</v>
      </c>
      <c r="AN45" s="44">
        <f>AN10+AN44</f>
        <v>13</v>
      </c>
      <c r="AO45" s="109">
        <f>AO10+AO44</f>
        <v>182</v>
      </c>
      <c r="AP45" s="109">
        <f>AP10+AP44</f>
        <v>18</v>
      </c>
      <c r="AQ45" s="109">
        <f>AQ10+AQ44</f>
        <v>252</v>
      </c>
      <c r="AR45" s="109">
        <f>AR10+AR44</f>
        <v>32</v>
      </c>
      <c r="AS45" s="81" t="s">
        <v>17</v>
      </c>
      <c r="AT45" s="44">
        <f>AT10+AT44</f>
        <v>5</v>
      </c>
      <c r="AU45" s="109">
        <f>AU10+AU44</f>
        <v>70</v>
      </c>
      <c r="AV45" s="109">
        <f>AV10+AV44</f>
        <v>11</v>
      </c>
      <c r="AW45" s="109">
        <f>AW10+AW44</f>
        <v>154</v>
      </c>
      <c r="AX45" s="109">
        <f>AX10+AX44</f>
        <v>31</v>
      </c>
      <c r="AY45" s="113" t="s">
        <v>17</v>
      </c>
      <c r="AZ45" s="55">
        <f t="shared" ref="AZ45:BE45" si="107">AZ10+AZ44</f>
        <v>84</v>
      </c>
      <c r="BA45" s="109">
        <f t="shared" si="107"/>
        <v>1182</v>
      </c>
      <c r="BB45" s="109">
        <f t="shared" si="107"/>
        <v>157</v>
      </c>
      <c r="BC45" s="109">
        <f t="shared" si="107"/>
        <v>2390</v>
      </c>
      <c r="BD45" s="109">
        <f t="shared" si="107"/>
        <v>240</v>
      </c>
      <c r="BE45" s="111">
        <f t="shared" si="107"/>
        <v>243</v>
      </c>
      <c r="BF45" s="45"/>
      <c r="BG45" s="45"/>
    </row>
    <row r="46" spans="1:59" s="32" customFormat="1" ht="15.75" customHeight="1">
      <c r="A46" s="56"/>
      <c r="B46" s="57"/>
      <c r="C46" s="58" t="s">
        <v>16</v>
      </c>
      <c r="D46" s="803"/>
      <c r="E46" s="803"/>
      <c r="F46" s="803"/>
      <c r="G46" s="803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803"/>
      <c r="AC46" s="803"/>
      <c r="AD46" s="803"/>
      <c r="AE46" s="803"/>
      <c r="AF46" s="803"/>
      <c r="AG46" s="803"/>
      <c r="AH46" s="803"/>
      <c r="AI46" s="803"/>
      <c r="AJ46" s="803"/>
      <c r="AK46" s="803"/>
      <c r="AL46" s="803"/>
      <c r="AM46" s="803"/>
      <c r="AN46" s="803"/>
      <c r="AO46" s="803"/>
      <c r="AP46" s="803"/>
      <c r="AQ46" s="803"/>
      <c r="AR46" s="803"/>
      <c r="AS46" s="803"/>
      <c r="AT46" s="803"/>
      <c r="AU46" s="803"/>
      <c r="AV46" s="803"/>
      <c r="AW46" s="803"/>
      <c r="AX46" s="803"/>
      <c r="AY46" s="803"/>
      <c r="AZ46" s="803"/>
      <c r="BA46" s="803"/>
      <c r="BB46" s="803"/>
      <c r="BC46" s="803"/>
      <c r="BD46" s="803"/>
      <c r="BE46" s="804"/>
      <c r="BF46" s="612"/>
      <c r="BG46" s="612"/>
    </row>
    <row r="47" spans="1:59" s="2" customFormat="1" ht="15.75" customHeight="1">
      <c r="A47" s="519" t="s">
        <v>317</v>
      </c>
      <c r="B47" s="442" t="s">
        <v>44</v>
      </c>
      <c r="C47" s="609" t="s">
        <v>81</v>
      </c>
      <c r="D47" s="444"/>
      <c r="E47" s="421" t="str">
        <f>IF(D47*14=0,"",D47*14)</f>
        <v/>
      </c>
      <c r="F47" s="445"/>
      <c r="G47" s="421" t="str">
        <f>IF(F47*14=0,"",F47*14)</f>
        <v/>
      </c>
      <c r="H47" s="446"/>
      <c r="I47" s="447"/>
      <c r="J47" s="444"/>
      <c r="K47" s="421" t="str">
        <f>IF(J47*14=0,"",J47*14)</f>
        <v/>
      </c>
      <c r="L47" s="445"/>
      <c r="M47" s="421" t="str">
        <f>IF(L47*14=0,"",L47*14)</f>
        <v/>
      </c>
      <c r="N47" s="446"/>
      <c r="O47" s="447"/>
      <c r="P47" s="444"/>
      <c r="Q47" s="421" t="str">
        <f>IF(P47*14=0,"",P47*14)</f>
        <v/>
      </c>
      <c r="R47" s="445"/>
      <c r="S47" s="421" t="str">
        <f>IF(R47*14=0,"",R47*14)</f>
        <v/>
      </c>
      <c r="T47" s="446"/>
      <c r="U47" s="447"/>
      <c r="V47" s="444"/>
      <c r="W47" s="421" t="str">
        <f>IF(V47*14=0,"",V47*14)</f>
        <v/>
      </c>
      <c r="X47" s="445"/>
      <c r="Y47" s="421" t="str">
        <f>IF(X47*14=0,"",X47*14)</f>
        <v/>
      </c>
      <c r="Z47" s="446"/>
      <c r="AA47" s="447"/>
      <c r="AB47" s="444">
        <v>1</v>
      </c>
      <c r="AC47" s="421">
        <f>IF(AB47*14=0,"",AB47*14)</f>
        <v>14</v>
      </c>
      <c r="AD47" s="445">
        <v>1</v>
      </c>
      <c r="AE47" s="421">
        <f>IF(AD47*14=0,"",AD47*14)</f>
        <v>14</v>
      </c>
      <c r="AF47" s="446"/>
      <c r="AG47" s="447" t="s">
        <v>104</v>
      </c>
      <c r="AH47" s="444"/>
      <c r="AI47" s="421" t="str">
        <f>IF(AH47*14=0,"",AH47*14)</f>
        <v/>
      </c>
      <c r="AJ47" s="445"/>
      <c r="AK47" s="421" t="str">
        <f>IF(AJ47*14=0,"",AJ47*14)</f>
        <v/>
      </c>
      <c r="AL47" s="446"/>
      <c r="AM47" s="447"/>
      <c r="AN47" s="444"/>
      <c r="AO47" s="421" t="str">
        <f>IF(AN47*14=0,"",AN47*14)</f>
        <v/>
      </c>
      <c r="AP47" s="445"/>
      <c r="AQ47" s="421" t="str">
        <f>IF(AP47*14=0,"",AP47*14)</f>
        <v/>
      </c>
      <c r="AR47" s="446"/>
      <c r="AS47" s="447"/>
      <c r="AT47" s="444"/>
      <c r="AU47" s="421" t="str">
        <f>IF(AT47*14=0,"",AT47*14)</f>
        <v/>
      </c>
      <c r="AV47" s="445"/>
      <c r="AW47" s="421" t="str">
        <f>IF(AV47*14=0,"",AV47*14)</f>
        <v/>
      </c>
      <c r="AX47" s="446"/>
      <c r="AY47" s="447"/>
      <c r="AZ47" s="513">
        <f t="shared" ref="AZ47" si="108">IF(D47+J47+P47+V47+AB47+AH47+AN47+AT47=0,"",D47+J47+P47+V47+AB47+AH47+AN47+AT47)</f>
        <v>1</v>
      </c>
      <c r="BA47" s="421">
        <f>IF((D47+J47+P47+V47+AB47+AH47+AN47+AT47)*14=0,"",(D47+J47+P47+V47+AB47+AH47+AN47+AT47)*14)</f>
        <v>14</v>
      </c>
      <c r="BB47" s="500">
        <f t="shared" ref="BB47" si="109">IF(F47+L47+R47+X47+AD47+AJ47+AP47+AV47=0,"",F47+L47+R47+X47+AD47+AJ47+AP47+AV47)</f>
        <v>1</v>
      </c>
      <c r="BC47" s="421">
        <f t="shared" ref="BC47:BC54" si="110">IF((L47+F47+R47+X47+AD47+AJ47+AP47+AV47)*14=0,"",(L47+F47+R47+X47+AD47+AJ47+AP47+AV47)*14)</f>
        <v>14</v>
      </c>
      <c r="BD47" s="446" t="s">
        <v>17</v>
      </c>
      <c r="BE47" s="517">
        <f>IF(D47+F47+L47+J47+P47+R47+V47+X47+AB47+AD47+AH47+AJ47+AN47+AP47+AT47+AV47=0,"",D47+F47+L47+J47+P47+R47+V47+X47+AB47+AD47+AH47+AJ47+AN47+AP47+AT47+AV47)</f>
        <v>2</v>
      </c>
      <c r="BF47" s="610" t="s">
        <v>222</v>
      </c>
      <c r="BG47" s="611" t="s">
        <v>523</v>
      </c>
    </row>
    <row r="48" spans="1:59" s="32" customFormat="1" ht="15.75" customHeight="1">
      <c r="A48" s="519" t="s">
        <v>318</v>
      </c>
      <c r="B48" s="442" t="s">
        <v>44</v>
      </c>
      <c r="C48" s="609" t="s">
        <v>82</v>
      </c>
      <c r="D48" s="444"/>
      <c r="E48" s="421" t="str">
        <f>IF(D48*14=0,"",D48*14)</f>
        <v/>
      </c>
      <c r="F48" s="445"/>
      <c r="G48" s="421" t="str">
        <f>IF(F48*14=0,"",F48*14)</f>
        <v/>
      </c>
      <c r="H48" s="446"/>
      <c r="I48" s="447"/>
      <c r="J48" s="444"/>
      <c r="K48" s="421" t="str">
        <f>IF(J48*14=0,"",J48*14)</f>
        <v/>
      </c>
      <c r="L48" s="445"/>
      <c r="M48" s="421" t="str">
        <f>IF(L48*14=0,"",L48*14)</f>
        <v/>
      </c>
      <c r="N48" s="446"/>
      <c r="O48" s="447"/>
      <c r="P48" s="444"/>
      <c r="Q48" s="421" t="str">
        <f>IF(P48*14=0,"",P48*14)</f>
        <v/>
      </c>
      <c r="R48" s="445"/>
      <c r="S48" s="421" t="str">
        <f>IF(R48*14=0,"",R48*14)</f>
        <v/>
      </c>
      <c r="T48" s="446"/>
      <c r="U48" s="447"/>
      <c r="V48" s="444"/>
      <c r="W48" s="421" t="str">
        <f>IF(V48*14=0,"",V48*14)</f>
        <v/>
      </c>
      <c r="X48" s="445"/>
      <c r="Y48" s="421" t="str">
        <f>IF(X48*14=0,"",X48*14)</f>
        <v/>
      </c>
      <c r="Z48" s="446"/>
      <c r="AA48" s="447"/>
      <c r="AB48" s="444"/>
      <c r="AC48" s="421" t="str">
        <f>IF(AB48*14=0,"",AB48*14)</f>
        <v/>
      </c>
      <c r="AD48" s="445"/>
      <c r="AE48" s="421" t="str">
        <f>IF(AD48*14=0,"",AD48*14)</f>
        <v/>
      </c>
      <c r="AF48" s="446"/>
      <c r="AG48" s="447"/>
      <c r="AH48" s="444">
        <v>1</v>
      </c>
      <c r="AI48" s="421">
        <f>IF(AH48*14=0,"",AH48*14)</f>
        <v>14</v>
      </c>
      <c r="AJ48" s="445">
        <v>1</v>
      </c>
      <c r="AK48" s="421">
        <f>IF(AJ48*14=0,"",AJ48*14)</f>
        <v>14</v>
      </c>
      <c r="AL48" s="446"/>
      <c r="AM48" s="447" t="s">
        <v>104</v>
      </c>
      <c r="AN48" s="444"/>
      <c r="AO48" s="421" t="str">
        <f>IF(AN48*14=0,"",AN48*14)</f>
        <v/>
      </c>
      <c r="AP48" s="445"/>
      <c r="AQ48" s="421" t="str">
        <f>IF(AP48*14=0,"",AP48*14)</f>
        <v/>
      </c>
      <c r="AR48" s="446"/>
      <c r="AS48" s="447"/>
      <c r="AT48" s="444"/>
      <c r="AU48" s="421" t="str">
        <f t="shared" ref="AU48:AU52" si="111">IF(AT48*14=0,"",AT48*14)</f>
        <v/>
      </c>
      <c r="AV48" s="445"/>
      <c r="AW48" s="421" t="str">
        <f t="shared" ref="AW48:AW52" si="112">IF(AV48*14=0,"",AV48*14)</f>
        <v/>
      </c>
      <c r="AX48" s="446"/>
      <c r="AY48" s="447"/>
      <c r="AZ48" s="513">
        <f t="shared" ref="AZ48:AZ50" si="113">IF(D48+J48+P48+V48+AB48+AH48+AN48+AT48=0,"",D48+J48+P48+V48+AB48+AH48+AN48+AT48)</f>
        <v>1</v>
      </c>
      <c r="BA48" s="421">
        <f t="shared" ref="BA48:BA50" si="114">IF((D48+J48+P48+V48+AB48+AH48+AN48+AT48)*14=0,"",(D48+J48+P48+V48+AB48+AH48+AN48+AT48)*14)</f>
        <v>14</v>
      </c>
      <c r="BB48" s="500">
        <f t="shared" ref="BB48:BB50" si="115">IF(F48+L48+R48+X48+AD48+AJ48+AP48+AV48=0,"",F48+L48+R48+X48+AD48+AJ48+AP48+AV48)</f>
        <v>1</v>
      </c>
      <c r="BC48" s="421">
        <f t="shared" ref="BC48:BC50" si="116">IF((L48+F48+R48+X48+AD48+AJ48+AP48+AV48)*14=0,"",(L48+F48+R48+X48+AD48+AJ48+AP48+AV48)*14)</f>
        <v>14</v>
      </c>
      <c r="BD48" s="446" t="s">
        <v>17</v>
      </c>
      <c r="BE48" s="517">
        <f t="shared" ref="BE48:BE50" si="117">IF(D48+F48+L48+J48+P48+R48+V48+X48+AB48+AD48+AH48+AJ48+AN48+AP48+AT48+AV48=0,"",D48+F48+L48+J48+P48+R48+V48+X48+AB48+AD48+AH48+AJ48+AN48+AP48+AT48+AV48)</f>
        <v>2</v>
      </c>
      <c r="BF48" s="610" t="s">
        <v>222</v>
      </c>
      <c r="BG48" s="611" t="s">
        <v>523</v>
      </c>
    </row>
    <row r="49" spans="1:59" s="2" customFormat="1" ht="15.75" customHeight="1">
      <c r="A49" s="519" t="s">
        <v>319</v>
      </c>
      <c r="B49" s="442" t="s">
        <v>44</v>
      </c>
      <c r="C49" s="609" t="s">
        <v>83</v>
      </c>
      <c r="D49" s="452"/>
      <c r="E49" s="421" t="str">
        <f>IF(D49*14=0,"",D49*14)</f>
        <v/>
      </c>
      <c r="F49" s="445"/>
      <c r="G49" s="421" t="str">
        <f>IF(F49*14=0,"",F49*14)</f>
        <v/>
      </c>
      <c r="H49" s="446"/>
      <c r="I49" s="447"/>
      <c r="J49" s="444"/>
      <c r="K49" s="421" t="str">
        <f>IF(J49*14=0,"",J49*14)</f>
        <v/>
      </c>
      <c r="L49" s="445"/>
      <c r="M49" s="421" t="str">
        <f>IF(L49*14=0,"",L49*14)</f>
        <v/>
      </c>
      <c r="N49" s="446"/>
      <c r="O49" s="447"/>
      <c r="P49" s="444"/>
      <c r="Q49" s="421" t="str">
        <f>IF(P49*14=0,"",P49*14)</f>
        <v/>
      </c>
      <c r="R49" s="445"/>
      <c r="S49" s="421" t="str">
        <f>IF(R49*14=0,"",R49*14)</f>
        <v/>
      </c>
      <c r="T49" s="446"/>
      <c r="U49" s="447"/>
      <c r="V49" s="444"/>
      <c r="W49" s="421" t="str">
        <f>IF(V49*14=0,"",V49*14)</f>
        <v/>
      </c>
      <c r="X49" s="445"/>
      <c r="Y49" s="421" t="str">
        <f>IF(X49*14=0,"",X49*14)</f>
        <v/>
      </c>
      <c r="Z49" s="446"/>
      <c r="AA49" s="447"/>
      <c r="AB49" s="444"/>
      <c r="AC49" s="421" t="str">
        <f>IF(AB49*14=0,"",AB49*14)</f>
        <v/>
      </c>
      <c r="AD49" s="445"/>
      <c r="AE49" s="421" t="str">
        <f>IF(AD49*14=0,"",AD49*14)</f>
        <v/>
      </c>
      <c r="AF49" s="446"/>
      <c r="AG49" s="447"/>
      <c r="AH49" s="444"/>
      <c r="AI49" s="421" t="str">
        <f>IF(AH49*14=0,"",AH49*14)</f>
        <v/>
      </c>
      <c r="AJ49" s="445"/>
      <c r="AK49" s="421" t="str">
        <f>IF(AJ49*14=0,"",AJ49*14)</f>
        <v/>
      </c>
      <c r="AL49" s="446"/>
      <c r="AM49" s="447"/>
      <c r="AN49" s="444">
        <v>1</v>
      </c>
      <c r="AO49" s="421">
        <f>IF(AN49*14=0,"",AN49*14)</f>
        <v>14</v>
      </c>
      <c r="AP49" s="445">
        <v>1</v>
      </c>
      <c r="AQ49" s="421">
        <f>IF(AP49*14=0,"",AP49*14)</f>
        <v>14</v>
      </c>
      <c r="AR49" s="446"/>
      <c r="AS49" s="447" t="s">
        <v>104</v>
      </c>
      <c r="AT49" s="444"/>
      <c r="AU49" s="421" t="str">
        <f t="shared" si="111"/>
        <v/>
      </c>
      <c r="AV49" s="445"/>
      <c r="AW49" s="421" t="str">
        <f t="shared" si="112"/>
        <v/>
      </c>
      <c r="AX49" s="446"/>
      <c r="AY49" s="447"/>
      <c r="AZ49" s="513">
        <f t="shared" si="113"/>
        <v>1</v>
      </c>
      <c r="BA49" s="421">
        <f t="shared" si="114"/>
        <v>14</v>
      </c>
      <c r="BB49" s="500">
        <f t="shared" si="115"/>
        <v>1</v>
      </c>
      <c r="BC49" s="421">
        <f t="shared" si="116"/>
        <v>14</v>
      </c>
      <c r="BD49" s="446" t="s">
        <v>17</v>
      </c>
      <c r="BE49" s="517">
        <f t="shared" si="117"/>
        <v>2</v>
      </c>
      <c r="BF49" s="610" t="s">
        <v>222</v>
      </c>
      <c r="BG49" s="611" t="s">
        <v>523</v>
      </c>
    </row>
    <row r="50" spans="1:59" s="2" customFormat="1" ht="15.75" customHeight="1">
      <c r="A50" s="519" t="s">
        <v>320</v>
      </c>
      <c r="B50" s="442" t="s">
        <v>44</v>
      </c>
      <c r="C50" s="609" t="s">
        <v>84</v>
      </c>
      <c r="D50" s="452"/>
      <c r="E50" s="421" t="str">
        <f>IF(D50*14=0,"",D50*14)</f>
        <v/>
      </c>
      <c r="F50" s="445"/>
      <c r="G50" s="421" t="str">
        <f>IF(F50*14=0,"",F50*14)</f>
        <v/>
      </c>
      <c r="H50" s="446"/>
      <c r="I50" s="447"/>
      <c r="J50" s="444"/>
      <c r="K50" s="421" t="str">
        <f>IF(J50*14=0,"",J50*14)</f>
        <v/>
      </c>
      <c r="L50" s="445"/>
      <c r="M50" s="421" t="str">
        <f>IF(L50*14=0,"",L50*14)</f>
        <v/>
      </c>
      <c r="N50" s="446"/>
      <c r="O50" s="447"/>
      <c r="P50" s="444"/>
      <c r="Q50" s="421" t="str">
        <f>IF(P50*14=0,"",P50*14)</f>
        <v/>
      </c>
      <c r="R50" s="445"/>
      <c r="S50" s="421" t="str">
        <f>IF(R50*14=0,"",R50*14)</f>
        <v/>
      </c>
      <c r="T50" s="446"/>
      <c r="U50" s="447"/>
      <c r="V50" s="444"/>
      <c r="W50" s="421" t="str">
        <f>IF(V50*14=0,"",V50*14)</f>
        <v/>
      </c>
      <c r="X50" s="445"/>
      <c r="Y50" s="421" t="str">
        <f>IF(X50*14=0,"",X50*14)</f>
        <v/>
      </c>
      <c r="Z50" s="446"/>
      <c r="AA50" s="447"/>
      <c r="AB50" s="444"/>
      <c r="AC50" s="421" t="str">
        <f>IF(AB50*14=0,"",AB50*14)</f>
        <v/>
      </c>
      <c r="AD50" s="445"/>
      <c r="AE50" s="421" t="str">
        <f>IF(AD50*14=0,"",AD50*14)</f>
        <v/>
      </c>
      <c r="AF50" s="446"/>
      <c r="AG50" s="447"/>
      <c r="AH50" s="444"/>
      <c r="AI50" s="421" t="str">
        <f>IF(AH50*14=0,"",AH50*14)</f>
        <v/>
      </c>
      <c r="AJ50" s="445"/>
      <c r="AK50" s="421" t="str">
        <f>IF(AJ50*14=0,"",AJ50*14)</f>
        <v/>
      </c>
      <c r="AL50" s="446"/>
      <c r="AM50" s="447"/>
      <c r="AN50" s="444"/>
      <c r="AO50" s="421" t="str">
        <f>IF(AN50*14=0,"",AN50*14)</f>
        <v/>
      </c>
      <c r="AP50" s="445"/>
      <c r="AQ50" s="421" t="str">
        <f>IF(AP50*14=0,"",AP50*14)</f>
        <v/>
      </c>
      <c r="AR50" s="446"/>
      <c r="AS50" s="447"/>
      <c r="AT50" s="444">
        <v>1</v>
      </c>
      <c r="AU50" s="421">
        <f t="shared" si="111"/>
        <v>14</v>
      </c>
      <c r="AV50" s="445">
        <v>1</v>
      </c>
      <c r="AW50" s="421">
        <f t="shared" si="112"/>
        <v>14</v>
      </c>
      <c r="AX50" s="446"/>
      <c r="AY50" s="447" t="s">
        <v>104</v>
      </c>
      <c r="AZ50" s="513">
        <f t="shared" si="113"/>
        <v>1</v>
      </c>
      <c r="BA50" s="421">
        <f t="shared" si="114"/>
        <v>14</v>
      </c>
      <c r="BB50" s="500">
        <f t="shared" si="115"/>
        <v>1</v>
      </c>
      <c r="BC50" s="421">
        <f t="shared" si="116"/>
        <v>14</v>
      </c>
      <c r="BD50" s="446" t="s">
        <v>17</v>
      </c>
      <c r="BE50" s="517">
        <f t="shared" si="117"/>
        <v>2</v>
      </c>
      <c r="BF50" s="610" t="s">
        <v>222</v>
      </c>
      <c r="BG50" s="611" t="s">
        <v>523</v>
      </c>
    </row>
    <row r="51" spans="1:59" s="32" customFormat="1" ht="15.75" customHeight="1">
      <c r="A51" s="520" t="s">
        <v>372</v>
      </c>
      <c r="B51" s="442" t="s">
        <v>44</v>
      </c>
      <c r="C51" s="521" t="s">
        <v>424</v>
      </c>
      <c r="D51" s="452"/>
      <c r="E51" s="421"/>
      <c r="F51" s="452"/>
      <c r="G51" s="421"/>
      <c r="H51" s="446"/>
      <c r="I51" s="522"/>
      <c r="J51" s="444"/>
      <c r="K51" s="421"/>
      <c r="L51" s="452"/>
      <c r="M51" s="421"/>
      <c r="N51" s="446"/>
      <c r="O51" s="523"/>
      <c r="P51" s="452"/>
      <c r="Q51" s="421"/>
      <c r="R51" s="452"/>
      <c r="S51" s="421"/>
      <c r="T51" s="446"/>
      <c r="U51" s="522"/>
      <c r="V51" s="444"/>
      <c r="W51" s="421"/>
      <c r="X51" s="452"/>
      <c r="Y51" s="421"/>
      <c r="Z51" s="446"/>
      <c r="AA51" s="523"/>
      <c r="AB51" s="452"/>
      <c r="AC51" s="421"/>
      <c r="AD51" s="452"/>
      <c r="AE51" s="421"/>
      <c r="AF51" s="446"/>
      <c r="AG51" s="522"/>
      <c r="AH51" s="444"/>
      <c r="AI51" s="421"/>
      <c r="AJ51" s="452"/>
      <c r="AK51" s="421"/>
      <c r="AL51" s="446"/>
      <c r="AM51" s="523"/>
      <c r="AN51" s="444"/>
      <c r="AO51" s="421"/>
      <c r="AP51" s="445"/>
      <c r="AQ51" s="421"/>
      <c r="AR51" s="446"/>
      <c r="AS51" s="447"/>
      <c r="AT51" s="452"/>
      <c r="AU51" s="421" t="str">
        <f t="shared" si="111"/>
        <v/>
      </c>
      <c r="AV51" s="445">
        <v>16</v>
      </c>
      <c r="AW51" s="421">
        <v>240</v>
      </c>
      <c r="AX51" s="446" t="s">
        <v>17</v>
      </c>
      <c r="AY51" s="447" t="s">
        <v>180</v>
      </c>
      <c r="AZ51" s="513" t="str">
        <f t="shared" ref="AZ51:AZ52" si="118">IF(D51+J51+P51+V51+AB51+AH51+AN51+AT51=0,"",D51+J51+P51+V51+AB51+AH51+AN51+AT51)</f>
        <v/>
      </c>
      <c r="BA51" s="421" t="str">
        <f t="shared" ref="BA51:BA52" si="119">IF((D51+J51+P51+V51+AB51+AH51+AN51+AT51)*14=0,"",(D51+J51+P51+V51+AB51+AH51+AN51+AT51)*14)</f>
        <v/>
      </c>
      <c r="BB51" s="500">
        <f t="shared" ref="BB51:BB52" si="120">IF(F51+L51+R51+X51+AD51+AJ51+AP51+AV51=0,"",F51+L51+R51+X51+AD51+AJ51+AP51+AV51)</f>
        <v>16</v>
      </c>
      <c r="BC51" s="421">
        <f>IF((L51+F51+R51+X51+AD51+AJ51+AP51+AV51)*15=0,"",(L51+F51+R51+X51+AD51+AJ51+AP51+AV51)*15)</f>
        <v>240</v>
      </c>
      <c r="BD51" s="446" t="s">
        <v>17</v>
      </c>
      <c r="BE51" s="517">
        <f t="shared" ref="BE51:BE52" si="121">IF(D51+F51+L51+J51+P51+R51+V51+X51+AB51+AD51+AH51+AJ51+AN51+AP51+AT51+AV51=0,"",D51+F51+L51+J51+P51+R51+V51+X51+AB51+AD51+AH51+AJ51+AN51+AP51+AT51+AV51)</f>
        <v>16</v>
      </c>
      <c r="BF51" s="287" t="s">
        <v>222</v>
      </c>
      <c r="BG51" s="174" t="s">
        <v>353</v>
      </c>
    </row>
    <row r="52" spans="1:59" s="32" customFormat="1" ht="15.75" customHeight="1" thickBot="1">
      <c r="A52" s="519" t="s">
        <v>321</v>
      </c>
      <c r="B52" s="442" t="s">
        <v>31</v>
      </c>
      <c r="C52" s="439" t="s">
        <v>215</v>
      </c>
      <c r="D52" s="420"/>
      <c r="E52" s="421" t="str">
        <f>IF(D52*14=0,"",D52*14)</f>
        <v/>
      </c>
      <c r="F52" s="420"/>
      <c r="G52" s="421" t="str">
        <f>IF(F52*14=0,"",F52*14)</f>
        <v/>
      </c>
      <c r="H52" s="446"/>
      <c r="I52" s="422"/>
      <c r="J52" s="423"/>
      <c r="K52" s="421" t="str">
        <f>IF(J52*14=0,"",J52*14)</f>
        <v/>
      </c>
      <c r="L52" s="424"/>
      <c r="M52" s="421" t="str">
        <f>IF(L52*14=0,"",L52*14)</f>
        <v/>
      </c>
      <c r="N52" s="446"/>
      <c r="O52" s="425"/>
      <c r="P52" s="424"/>
      <c r="Q52" s="421" t="str">
        <f>IF(P52*14=0,"",P52*14)</f>
        <v/>
      </c>
      <c r="R52" s="424"/>
      <c r="S52" s="421" t="str">
        <f>IF(R52*14=0,"",R52*14)</f>
        <v/>
      </c>
      <c r="T52" s="446"/>
      <c r="U52" s="426"/>
      <c r="V52" s="423"/>
      <c r="W52" s="421" t="str">
        <f>IF(V52*14=0,"",V52*14)</f>
        <v/>
      </c>
      <c r="X52" s="424"/>
      <c r="Y52" s="421" t="str">
        <f>IF(X52*14=0,"",X52*14)</f>
        <v/>
      </c>
      <c r="Z52" s="446"/>
      <c r="AA52" s="425"/>
      <c r="AB52" s="424"/>
      <c r="AC52" s="421" t="str">
        <f>IF(AB52*14=0,"",AB52*14)</f>
        <v/>
      </c>
      <c r="AD52" s="424"/>
      <c r="AE52" s="421" t="str">
        <f>IF(AD52*14=0,"",AD52*14)</f>
        <v/>
      </c>
      <c r="AF52" s="446"/>
      <c r="AG52" s="426"/>
      <c r="AH52" s="423"/>
      <c r="AI52" s="421" t="str">
        <f>IF(AH52*14=0,"",AH52*14)</f>
        <v/>
      </c>
      <c r="AJ52" s="424"/>
      <c r="AK52" s="421" t="str">
        <f>IF(AJ52*14=0,"",AJ52*14)</f>
        <v/>
      </c>
      <c r="AL52" s="446"/>
      <c r="AM52" s="425"/>
      <c r="AN52" s="423"/>
      <c r="AO52" s="421" t="str">
        <f>IF(AN52*14=0,"",AN52*14)</f>
        <v/>
      </c>
      <c r="AP52" s="427"/>
      <c r="AQ52" s="421" t="str">
        <f>IF(AP52*14=0,"",AP52*14)</f>
        <v/>
      </c>
      <c r="AR52" s="446"/>
      <c r="AS52" s="428"/>
      <c r="AT52" s="424"/>
      <c r="AU52" s="421" t="str">
        <f t="shared" si="111"/>
        <v/>
      </c>
      <c r="AV52" s="424"/>
      <c r="AW52" s="421" t="str">
        <f t="shared" si="112"/>
        <v/>
      </c>
      <c r="AX52" s="446"/>
      <c r="AY52" s="424" t="s">
        <v>130</v>
      </c>
      <c r="AZ52" s="513" t="str">
        <f t="shared" si="118"/>
        <v/>
      </c>
      <c r="BA52" s="421" t="str">
        <f t="shared" si="119"/>
        <v/>
      </c>
      <c r="BB52" s="500" t="str">
        <f t="shared" si="120"/>
        <v/>
      </c>
      <c r="BC52" s="421" t="str">
        <f t="shared" ref="BC52" si="122">IF((L52+F52+R52+X52+AD52+AJ52+AP52+AV52)*14=0,"",(L52+F52+R52+X52+AD52+AJ52+AP52+AV52)*14)</f>
        <v/>
      </c>
      <c r="BD52" s="446" t="s">
        <v>17</v>
      </c>
      <c r="BE52" s="517" t="str">
        <f t="shared" si="121"/>
        <v/>
      </c>
      <c r="BF52" s="287" t="s">
        <v>222</v>
      </c>
      <c r="BG52" s="175" t="s">
        <v>343</v>
      </c>
    </row>
    <row r="53" spans="1:59" ht="15.75" customHeight="1" thickBot="1">
      <c r="A53" s="59"/>
      <c r="B53" s="60"/>
      <c r="C53" s="114" t="s">
        <v>18</v>
      </c>
      <c r="D53" s="61">
        <f>SUM(D47:D52)</f>
        <v>0</v>
      </c>
      <c r="E53" s="62" t="str">
        <f>IF(D53*14=0,"",D53*14)</f>
        <v/>
      </c>
      <c r="F53" s="63">
        <f>SUM(F47:F52)</f>
        <v>0</v>
      </c>
      <c r="G53" s="62" t="str">
        <f>IF(F53*14=0,"",F53*14)</f>
        <v/>
      </c>
      <c r="H53" s="64" t="s">
        <v>17</v>
      </c>
      <c r="I53" s="65" t="s">
        <v>17</v>
      </c>
      <c r="J53" s="61">
        <f>SUM(J47:J52)</f>
        <v>0</v>
      </c>
      <c r="K53" s="62" t="str">
        <f>IF(J53*14=0,"",J53*14)</f>
        <v/>
      </c>
      <c r="L53" s="63">
        <f>SUM(L47:L52)</f>
        <v>0</v>
      </c>
      <c r="M53" s="62" t="str">
        <f>IF(L53*14=0,"",L53*14)</f>
        <v/>
      </c>
      <c r="N53" s="64" t="s">
        <v>17</v>
      </c>
      <c r="O53" s="65" t="s">
        <v>17</v>
      </c>
      <c r="P53" s="61">
        <f>SUM(P47:P52)</f>
        <v>0</v>
      </c>
      <c r="Q53" s="62" t="str">
        <f>IF(P53*14=0,"",P53*14)</f>
        <v/>
      </c>
      <c r="R53" s="63">
        <f>SUM(R47:R52)</f>
        <v>0</v>
      </c>
      <c r="S53" s="62" t="str">
        <f>IF(R53*14=0,"",R53*14)</f>
        <v/>
      </c>
      <c r="T53" s="66" t="s">
        <v>17</v>
      </c>
      <c r="U53" s="65" t="s">
        <v>17</v>
      </c>
      <c r="V53" s="61">
        <f>SUM(V47:V52)</f>
        <v>0</v>
      </c>
      <c r="W53" s="62" t="str">
        <f>IF(V53*14=0,"",V53*14)</f>
        <v/>
      </c>
      <c r="X53" s="63">
        <f>SUM(X47:X52)</f>
        <v>0</v>
      </c>
      <c r="Y53" s="62" t="str">
        <f>IF(X53*14=0,"",X53*14)</f>
        <v/>
      </c>
      <c r="Z53" s="64" t="s">
        <v>17</v>
      </c>
      <c r="AA53" s="65" t="s">
        <v>17</v>
      </c>
      <c r="AB53" s="61">
        <f>SUM(AB47:AB52)</f>
        <v>1</v>
      </c>
      <c r="AC53" s="62">
        <f>IF(AB53*14=0,"",AB53*14)</f>
        <v>14</v>
      </c>
      <c r="AD53" s="63">
        <f>SUM(AD47:AD52)</f>
        <v>1</v>
      </c>
      <c r="AE53" s="62">
        <f>IF(AD53*14=0,"",AD53*14)</f>
        <v>14</v>
      </c>
      <c r="AF53" s="64" t="s">
        <v>17</v>
      </c>
      <c r="AG53" s="65" t="s">
        <v>17</v>
      </c>
      <c r="AH53" s="61">
        <f>SUM(AH47:AH52)</f>
        <v>1</v>
      </c>
      <c r="AI53" s="62">
        <f>IF(AH53*14=0,"",AH53*14)</f>
        <v>14</v>
      </c>
      <c r="AJ53" s="63">
        <f>SUM(AJ47:AJ52)</f>
        <v>1</v>
      </c>
      <c r="AK53" s="62">
        <f>IF(AJ53*14=0,"",AJ53*14)</f>
        <v>14</v>
      </c>
      <c r="AL53" s="64" t="s">
        <v>17</v>
      </c>
      <c r="AM53" s="65" t="s">
        <v>17</v>
      </c>
      <c r="AN53" s="61">
        <f>SUM(AN47:AN52)</f>
        <v>1</v>
      </c>
      <c r="AO53" s="62">
        <f>IF(AN53*14=0,"",AN53*14)</f>
        <v>14</v>
      </c>
      <c r="AP53" s="63">
        <f>SUM(AP47:AP52)</f>
        <v>1</v>
      </c>
      <c r="AQ53" s="62">
        <f>IF(AP53*14=0,"",AP53*14)</f>
        <v>14</v>
      </c>
      <c r="AR53" s="66" t="s">
        <v>17</v>
      </c>
      <c r="AS53" s="65" t="s">
        <v>17</v>
      </c>
      <c r="AT53" s="61">
        <f>SUM(AT47:AT52)</f>
        <v>1</v>
      </c>
      <c r="AU53" s="62">
        <f>IF(AT53*14=0,"",AT53*14)</f>
        <v>14</v>
      </c>
      <c r="AV53" s="63">
        <f>SUM(AV47:AV52)</f>
        <v>17</v>
      </c>
      <c r="AW53" s="62">
        <f>IF(AV53*15=0,"",AV53*15)</f>
        <v>255</v>
      </c>
      <c r="AX53" s="64" t="s">
        <v>17</v>
      </c>
      <c r="AY53" s="115" t="s">
        <v>17</v>
      </c>
      <c r="AZ53" s="67">
        <f>IF(D53+J53+P53+V53+AB53+AH53+AN53+AT53=0,"",D53+J53+P53+V53+AB53+AH53+AN53+AT53)</f>
        <v>4</v>
      </c>
      <c r="BA53" s="123">
        <f>IF((P53+V53+AB53+AH53+AN53+AT53)*14=0,"",(P53+V53+AB53+AH53+AN53+AT53)*14)</f>
        <v>56</v>
      </c>
      <c r="BB53" s="184">
        <f>SUM(BB47:BB52)</f>
        <v>20</v>
      </c>
      <c r="BC53" s="123">
        <f>SUM(BC47:BC51)</f>
        <v>296</v>
      </c>
      <c r="BD53" s="64" t="s">
        <v>17</v>
      </c>
      <c r="BE53" s="68" t="s">
        <v>40</v>
      </c>
      <c r="BF53" s="45"/>
      <c r="BG53" s="45"/>
    </row>
    <row r="54" spans="1:59" ht="15.75" customHeight="1" thickBot="1">
      <c r="A54" s="59"/>
      <c r="B54" s="60"/>
      <c r="C54" s="133" t="s">
        <v>42</v>
      </c>
      <c r="D54" s="61">
        <f>D45+D53</f>
        <v>0</v>
      </c>
      <c r="E54" s="62" t="str">
        <f>IF(D54*14=0,"",D54*14)</f>
        <v/>
      </c>
      <c r="F54" s="63">
        <f>F45+F53</f>
        <v>40</v>
      </c>
      <c r="G54" s="62">
        <f>IF(F54*14=0,"",F54*14)</f>
        <v>560</v>
      </c>
      <c r="H54" s="64" t="s">
        <v>17</v>
      </c>
      <c r="I54" s="65" t="s">
        <v>17</v>
      </c>
      <c r="J54" s="61">
        <f>J45+J53</f>
        <v>19</v>
      </c>
      <c r="K54" s="62">
        <f>IF(J54*14=0,"",J54*14)</f>
        <v>266</v>
      </c>
      <c r="L54" s="63">
        <f>L45+L53</f>
        <v>11</v>
      </c>
      <c r="M54" s="62">
        <f>IF(L54*14=0,"",L54*14)</f>
        <v>154</v>
      </c>
      <c r="N54" s="64" t="s">
        <v>17</v>
      </c>
      <c r="O54" s="65" t="s">
        <v>17</v>
      </c>
      <c r="P54" s="61">
        <f>P45+P53</f>
        <v>10</v>
      </c>
      <c r="Q54" s="62">
        <f>IF(P54*14=0,"",P54*14)</f>
        <v>140</v>
      </c>
      <c r="R54" s="63">
        <f>R45+R53</f>
        <v>21</v>
      </c>
      <c r="S54" s="62">
        <f>IF(R54*14=0,"",R54*14)</f>
        <v>294</v>
      </c>
      <c r="T54" s="66" t="s">
        <v>17</v>
      </c>
      <c r="U54" s="65" t="s">
        <v>17</v>
      </c>
      <c r="V54" s="61">
        <f>V45+V53</f>
        <v>16</v>
      </c>
      <c r="W54" s="62">
        <f>IF(V54*14=0,"",V54*14)</f>
        <v>224</v>
      </c>
      <c r="X54" s="63">
        <f>X45+X53</f>
        <v>16</v>
      </c>
      <c r="Y54" s="62">
        <f>IF(X54*14=0,"",X54*14)</f>
        <v>224</v>
      </c>
      <c r="Z54" s="64" t="s">
        <v>17</v>
      </c>
      <c r="AA54" s="65" t="s">
        <v>17</v>
      </c>
      <c r="AB54" s="61">
        <f>AB45+AB53</f>
        <v>11</v>
      </c>
      <c r="AC54" s="62">
        <f>IF(AB54*14=0,"",AB54*14)</f>
        <v>154</v>
      </c>
      <c r="AD54" s="63">
        <f>AD45+AD53</f>
        <v>21</v>
      </c>
      <c r="AE54" s="62">
        <f>IF(AD54*14=0,"",AD54*14)</f>
        <v>294</v>
      </c>
      <c r="AF54" s="64" t="s">
        <v>17</v>
      </c>
      <c r="AG54" s="65" t="s">
        <v>17</v>
      </c>
      <c r="AH54" s="61">
        <f>AH45+AH53</f>
        <v>12</v>
      </c>
      <c r="AI54" s="62">
        <f>IF(AH54*14=0,"",AH54*14)</f>
        <v>168</v>
      </c>
      <c r="AJ54" s="63">
        <f>AJ45+AJ53</f>
        <v>21</v>
      </c>
      <c r="AK54" s="62">
        <f>IF(AJ54*14=0,"",AJ54*14)</f>
        <v>294</v>
      </c>
      <c r="AL54" s="64" t="s">
        <v>17</v>
      </c>
      <c r="AM54" s="65" t="s">
        <v>17</v>
      </c>
      <c r="AN54" s="61">
        <f>AN45+AN53</f>
        <v>14</v>
      </c>
      <c r="AO54" s="62">
        <f>IF(AN54*14=0,"",AN54*14)</f>
        <v>196</v>
      </c>
      <c r="AP54" s="63">
        <f>AP45+AP53</f>
        <v>19</v>
      </c>
      <c r="AQ54" s="62">
        <f>IF(AP54*14=0,"",AP54*14)</f>
        <v>266</v>
      </c>
      <c r="AR54" s="66" t="s">
        <v>17</v>
      </c>
      <c r="AS54" s="65" t="s">
        <v>17</v>
      </c>
      <c r="AT54" s="61">
        <f>AT45+AT53</f>
        <v>6</v>
      </c>
      <c r="AU54" s="62">
        <f>IF(AT54*14=0,"",AT54*14)</f>
        <v>84</v>
      </c>
      <c r="AV54" s="63">
        <f>AV45+AV53</f>
        <v>28</v>
      </c>
      <c r="AW54" s="62">
        <f>IF(AV54*15=0,"",AV54*15)</f>
        <v>420</v>
      </c>
      <c r="AX54" s="64" t="s">
        <v>17</v>
      </c>
      <c r="AY54" s="115" t="s">
        <v>17</v>
      </c>
      <c r="AZ54" s="67">
        <f>IF(D54+J54+P54+V54+AB54+AN54+AT54+AH54=0,"",D54+J54+P54+V54+AB54+AN54+AT54+AH54)</f>
        <v>88</v>
      </c>
      <c r="BA54" s="123">
        <f>IF((D54+J54+P54+V54+AB54+AH54+AN54+AT54)*14=0,"",(D54+J54+P54+V54+AB54+AH54+AN54+AT54)*14)</f>
        <v>1232</v>
      </c>
      <c r="BB54" s="124">
        <f>IF(F54+L54+R54+X54+AD54+AP54+AV54+AJ54=0,"",F54+L54+R54+X54+AD54+AP54+AV54+AJ54)</f>
        <v>177</v>
      </c>
      <c r="BC54" s="89">
        <f t="shared" si="110"/>
        <v>2478</v>
      </c>
      <c r="BD54" s="64" t="s">
        <v>17</v>
      </c>
      <c r="BE54" s="68" t="s">
        <v>40</v>
      </c>
      <c r="BF54" s="45"/>
      <c r="BG54" s="45"/>
    </row>
    <row r="55" spans="1:59" s="36" customFormat="1" ht="15.75" customHeight="1">
      <c r="A55" s="56"/>
      <c r="B55" s="524"/>
      <c r="C55" s="525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2"/>
      <c r="AI55" s="802"/>
      <c r="AJ55" s="802"/>
      <c r="AK55" s="802"/>
      <c r="AL55" s="802"/>
      <c r="AM55" s="802"/>
      <c r="AN55" s="802"/>
      <c r="AO55" s="802"/>
      <c r="AP55" s="802"/>
      <c r="AQ55" s="802"/>
      <c r="AR55" s="802"/>
      <c r="AS55" s="802"/>
      <c r="AT55" s="802"/>
      <c r="AU55" s="802"/>
      <c r="AV55" s="802"/>
      <c r="AW55" s="802"/>
      <c r="AX55" s="802"/>
      <c r="AY55" s="802"/>
      <c r="AZ55" s="803"/>
      <c r="BA55" s="803"/>
      <c r="BB55" s="803"/>
      <c r="BC55" s="803"/>
      <c r="BD55" s="803"/>
      <c r="BE55" s="804"/>
      <c r="BF55" s="45"/>
      <c r="BG55" s="45"/>
    </row>
    <row r="56" spans="1:59" s="36" customFormat="1" ht="13.7" customHeight="1">
      <c r="A56" s="325"/>
      <c r="B56" s="526" t="s">
        <v>15</v>
      </c>
      <c r="C56" s="527" t="s">
        <v>20</v>
      </c>
      <c r="D56" s="528"/>
      <c r="E56" s="529"/>
      <c r="F56" s="529"/>
      <c r="G56" s="529"/>
      <c r="H56" s="530"/>
      <c r="I56" s="531"/>
      <c r="J56" s="532"/>
      <c r="K56" s="529"/>
      <c r="L56" s="529"/>
      <c r="M56" s="529"/>
      <c r="N56" s="530"/>
      <c r="O56" s="531"/>
      <c r="P56" s="533"/>
      <c r="Q56" s="529"/>
      <c r="R56" s="529"/>
      <c r="S56" s="529"/>
      <c r="T56" s="530"/>
      <c r="U56" s="530"/>
      <c r="V56" s="533"/>
      <c r="W56" s="529"/>
      <c r="X56" s="529"/>
      <c r="Y56" s="529"/>
      <c r="Z56" s="530"/>
      <c r="AA56" s="531"/>
      <c r="AB56" s="532"/>
      <c r="AC56" s="529"/>
      <c r="AD56" s="529"/>
      <c r="AE56" s="529"/>
      <c r="AF56" s="530"/>
      <c r="AG56" s="530"/>
      <c r="AH56" s="530"/>
      <c r="AI56" s="445"/>
      <c r="AJ56" s="445"/>
      <c r="AK56" s="445"/>
      <c r="AL56" s="445"/>
      <c r="AM56" s="447"/>
      <c r="AN56" s="532"/>
      <c r="AO56" s="529"/>
      <c r="AP56" s="529"/>
      <c r="AQ56" s="529"/>
      <c r="AR56" s="530"/>
      <c r="AS56" s="531"/>
      <c r="AT56" s="532"/>
      <c r="AU56" s="529"/>
      <c r="AV56" s="529"/>
      <c r="AW56" s="445"/>
      <c r="AX56" s="534"/>
      <c r="AY56" s="535"/>
      <c r="AZ56" s="70"/>
      <c r="BA56" s="536"/>
      <c r="BB56" s="536"/>
      <c r="BC56" s="536"/>
      <c r="BD56" s="536"/>
      <c r="BE56" s="537"/>
      <c r="BF56" s="45"/>
      <c r="BG56" s="45"/>
    </row>
    <row r="57" spans="1:59" s="36" customFormat="1" ht="13.7" customHeight="1">
      <c r="A57" s="77"/>
      <c r="B57" s="538" t="s">
        <v>15</v>
      </c>
      <c r="C57" s="539" t="s">
        <v>21</v>
      </c>
      <c r="D57" s="540"/>
      <c r="E57" s="529"/>
      <c r="F57" s="529"/>
      <c r="G57" s="529"/>
      <c r="H57" s="530"/>
      <c r="I57" s="541"/>
      <c r="J57" s="532"/>
      <c r="K57" s="529"/>
      <c r="L57" s="529"/>
      <c r="M57" s="529"/>
      <c r="N57" s="530"/>
      <c r="O57" s="541"/>
      <c r="P57" s="533"/>
      <c r="Q57" s="529"/>
      <c r="R57" s="529"/>
      <c r="S57" s="529"/>
      <c r="T57" s="530"/>
      <c r="U57" s="530"/>
      <c r="V57" s="533"/>
      <c r="W57" s="529"/>
      <c r="X57" s="529"/>
      <c r="Y57" s="529"/>
      <c r="Z57" s="530"/>
      <c r="AA57" s="541"/>
      <c r="AB57" s="532"/>
      <c r="AC57" s="529"/>
      <c r="AD57" s="529"/>
      <c r="AE57" s="529"/>
      <c r="AF57" s="530"/>
      <c r="AG57" s="530"/>
      <c r="AH57" s="530"/>
      <c r="AI57" s="445"/>
      <c r="AJ57" s="542"/>
      <c r="AK57" s="445"/>
      <c r="AL57" s="534"/>
      <c r="AM57" s="543"/>
      <c r="AN57" s="532"/>
      <c r="AO57" s="529"/>
      <c r="AP57" s="529"/>
      <c r="AQ57" s="529"/>
      <c r="AR57" s="530"/>
      <c r="AS57" s="541"/>
      <c r="AT57" s="532"/>
      <c r="AU57" s="529"/>
      <c r="AV57" s="529"/>
      <c r="AW57" s="445"/>
      <c r="AX57" s="534"/>
      <c r="AY57" s="535"/>
      <c r="AZ57" s="70"/>
      <c r="BA57" s="536"/>
      <c r="BB57" s="536"/>
      <c r="BC57" s="536"/>
      <c r="BD57" s="536"/>
      <c r="BE57" s="537"/>
      <c r="BF57" s="45"/>
      <c r="BG57" s="45"/>
    </row>
    <row r="58" spans="1:59" s="36" customFormat="1" ht="13.7" customHeight="1">
      <c r="A58" s="77"/>
      <c r="B58" s="538" t="s">
        <v>15</v>
      </c>
      <c r="C58" s="539" t="s">
        <v>30</v>
      </c>
      <c r="D58" s="540"/>
      <c r="E58" s="529"/>
      <c r="F58" s="529"/>
      <c r="G58" s="529"/>
      <c r="H58" s="530"/>
      <c r="I58" s="541"/>
      <c r="J58" s="532"/>
      <c r="K58" s="529"/>
      <c r="L58" s="529"/>
      <c r="M58" s="529"/>
      <c r="N58" s="530"/>
      <c r="O58" s="541"/>
      <c r="P58" s="533"/>
      <c r="Q58" s="529"/>
      <c r="R58" s="529"/>
      <c r="S58" s="529"/>
      <c r="T58" s="530"/>
      <c r="U58" s="530"/>
      <c r="V58" s="533"/>
      <c r="W58" s="529"/>
      <c r="X58" s="529"/>
      <c r="Y58" s="529"/>
      <c r="Z58" s="530"/>
      <c r="AA58" s="541"/>
      <c r="AB58" s="532"/>
      <c r="AC58" s="529"/>
      <c r="AD58" s="529"/>
      <c r="AE58" s="529"/>
      <c r="AF58" s="530"/>
      <c r="AG58" s="530"/>
      <c r="AH58" s="530"/>
      <c r="AI58" s="94"/>
      <c r="AJ58" s="94"/>
      <c r="AK58" s="544"/>
      <c r="AL58" s="545"/>
      <c r="AM58" s="546"/>
      <c r="AN58" s="532"/>
      <c r="AO58" s="529"/>
      <c r="AP58" s="529"/>
      <c r="AQ58" s="529"/>
      <c r="AR58" s="530"/>
      <c r="AS58" s="541"/>
      <c r="AT58" s="532"/>
      <c r="AU58" s="529"/>
      <c r="AV58" s="529"/>
      <c r="AW58" s="445"/>
      <c r="AX58" s="534"/>
      <c r="AY58" s="535"/>
      <c r="AZ58" s="70"/>
      <c r="BA58" s="536"/>
      <c r="BB58" s="536"/>
      <c r="BC58" s="536"/>
      <c r="BD58" s="536"/>
      <c r="BE58" s="537"/>
      <c r="BF58" s="45"/>
      <c r="BG58" s="45"/>
    </row>
    <row r="59" spans="1:59" s="36" customFormat="1" ht="15.75" customHeight="1">
      <c r="A59" s="805"/>
      <c r="B59" s="806"/>
      <c r="C59" s="806"/>
      <c r="D59" s="806"/>
      <c r="E59" s="806"/>
      <c r="F59" s="806"/>
      <c r="G59" s="806"/>
      <c r="H59" s="806"/>
      <c r="I59" s="806"/>
      <c r="J59" s="806"/>
      <c r="K59" s="806"/>
      <c r="L59" s="806"/>
      <c r="M59" s="806"/>
      <c r="N59" s="806"/>
      <c r="O59" s="806"/>
      <c r="P59" s="806"/>
      <c r="Q59" s="806"/>
      <c r="R59" s="806"/>
      <c r="S59" s="806"/>
      <c r="T59" s="806"/>
      <c r="U59" s="806"/>
      <c r="V59" s="806"/>
      <c r="W59" s="806"/>
      <c r="X59" s="806"/>
      <c r="Y59" s="806"/>
      <c r="Z59" s="806"/>
      <c r="AA59" s="807"/>
      <c r="AB59" s="547"/>
      <c r="AC59" s="547"/>
      <c r="AD59" s="547"/>
      <c r="AE59" s="547"/>
      <c r="AF59" s="547"/>
      <c r="AG59" s="547"/>
      <c r="AH59" s="547"/>
      <c r="AI59" s="547"/>
      <c r="AJ59" s="547"/>
      <c r="AK59" s="547"/>
      <c r="AL59" s="547"/>
      <c r="AM59" s="547"/>
      <c r="AN59" s="547"/>
      <c r="AO59" s="547"/>
      <c r="AP59" s="547"/>
      <c r="AQ59" s="547"/>
      <c r="AR59" s="547"/>
      <c r="AS59" s="547"/>
      <c r="AT59" s="547"/>
      <c r="AU59" s="547"/>
      <c r="AV59" s="547"/>
      <c r="AW59" s="548"/>
      <c r="AX59" s="548"/>
      <c r="AY59" s="548"/>
      <c r="AZ59" s="549"/>
      <c r="BA59" s="550"/>
      <c r="BB59" s="550"/>
      <c r="BC59" s="550"/>
      <c r="BD59" s="550"/>
      <c r="BE59" s="551"/>
      <c r="BF59" s="45"/>
      <c r="BG59" s="45"/>
    </row>
    <row r="60" spans="1:59" s="36" customFormat="1" ht="15.75" customHeight="1">
      <c r="A60" s="808" t="s">
        <v>22</v>
      </c>
      <c r="B60" s="809"/>
      <c r="C60" s="809"/>
      <c r="D60" s="809"/>
      <c r="E60" s="809"/>
      <c r="F60" s="809"/>
      <c r="G60" s="809"/>
      <c r="H60" s="809"/>
      <c r="I60" s="809"/>
      <c r="J60" s="809"/>
      <c r="K60" s="809"/>
      <c r="L60" s="809"/>
      <c r="M60" s="809"/>
      <c r="N60" s="809"/>
      <c r="O60" s="809"/>
      <c r="P60" s="809"/>
      <c r="Q60" s="809"/>
      <c r="R60" s="809"/>
      <c r="S60" s="809"/>
      <c r="T60" s="809"/>
      <c r="U60" s="809"/>
      <c r="V60" s="809"/>
      <c r="W60" s="809"/>
      <c r="X60" s="809"/>
      <c r="Y60" s="809"/>
      <c r="Z60" s="809"/>
      <c r="AA60" s="809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52"/>
      <c r="AO60" s="552"/>
      <c r="AP60" s="552"/>
      <c r="AQ60" s="552"/>
      <c r="AR60" s="552"/>
      <c r="AS60" s="552"/>
      <c r="AT60" s="552"/>
      <c r="AU60" s="552"/>
      <c r="AV60" s="552"/>
      <c r="AW60" s="552"/>
      <c r="AX60" s="552"/>
      <c r="AY60" s="552"/>
      <c r="AZ60" s="549"/>
      <c r="BA60" s="550"/>
      <c r="BB60" s="550"/>
      <c r="BC60" s="550"/>
      <c r="BD60" s="550"/>
      <c r="BE60" s="551"/>
      <c r="BF60" s="45"/>
      <c r="BG60" s="45"/>
    </row>
    <row r="61" spans="1:59" s="36" customFormat="1" ht="15.75" customHeight="1">
      <c r="A61" s="333"/>
      <c r="B61" s="553"/>
      <c r="C61" s="554" t="s">
        <v>23</v>
      </c>
      <c r="D61" s="487"/>
      <c r="E61" s="485"/>
      <c r="F61" s="485"/>
      <c r="G61" s="485"/>
      <c r="H61" s="430"/>
      <c r="I61" s="486" t="str">
        <f>IF(COUNTIF(I12:I58,"A")=0,"",COUNTIF(I12:I58,"A"))</f>
        <v/>
      </c>
      <c r="J61" s="487"/>
      <c r="K61" s="485"/>
      <c r="L61" s="485"/>
      <c r="M61" s="485"/>
      <c r="N61" s="430"/>
      <c r="O61" s="486" t="str">
        <f>IF(COUNTIF(O12:O58,"A")=0,"",COUNTIF(O12:O58,"A"))</f>
        <v/>
      </c>
      <c r="P61" s="487"/>
      <c r="Q61" s="485"/>
      <c r="R61" s="485"/>
      <c r="S61" s="485"/>
      <c r="T61" s="430"/>
      <c r="U61" s="486" t="str">
        <f>IF(COUNTIF(U12:U58,"A")=0,"",COUNTIF(U12:U58,"A"))</f>
        <v/>
      </c>
      <c r="V61" s="487"/>
      <c r="W61" s="485"/>
      <c r="X61" s="485"/>
      <c r="Y61" s="485"/>
      <c r="Z61" s="430"/>
      <c r="AA61" s="486" t="str">
        <f>IF(COUNTIF(AA12:AA58,"A")=0,"",COUNTIF(AA12:AA58,"A"))</f>
        <v/>
      </c>
      <c r="AB61" s="487"/>
      <c r="AC61" s="485"/>
      <c r="AD61" s="485"/>
      <c r="AE61" s="485"/>
      <c r="AF61" s="430"/>
      <c r="AG61" s="486" t="str">
        <f>IF(COUNTIF(AG12:AG58,"A")=0,"",COUNTIF(AG12:AG58,"A"))</f>
        <v/>
      </c>
      <c r="AH61" s="487"/>
      <c r="AI61" s="485"/>
      <c r="AJ61" s="485"/>
      <c r="AK61" s="485"/>
      <c r="AL61" s="430"/>
      <c r="AM61" s="486" t="str">
        <f>IF(COUNTIF(AM12:AM58,"A")=0,"",COUNTIF(AM12:AM58,"A"))</f>
        <v/>
      </c>
      <c r="AN61" s="487"/>
      <c r="AO61" s="485"/>
      <c r="AP61" s="485"/>
      <c r="AQ61" s="485"/>
      <c r="AR61" s="430"/>
      <c r="AS61" s="486" t="str">
        <f>IF(COUNTIF(AS12:AS58,"A")=0,"",COUNTIF(AS12:AS58,"A"))</f>
        <v/>
      </c>
      <c r="AT61" s="487"/>
      <c r="AU61" s="485"/>
      <c r="AV61" s="485"/>
      <c r="AW61" s="485"/>
      <c r="AX61" s="430"/>
      <c r="AY61" s="486">
        <f>IF(COUNTIF(AY12:AY58,"A")=0,"",COUNTIF(AY12:AY58,"A"))</f>
        <v>1</v>
      </c>
      <c r="AZ61" s="488"/>
      <c r="BA61" s="485"/>
      <c r="BB61" s="485"/>
      <c r="BC61" s="485"/>
      <c r="BD61" s="430"/>
      <c r="BE61" s="555">
        <f t="shared" ref="BE61:BE73" si="123">IF(SUM(I61:AY61)=0,"",SUM(I61:AY61))</f>
        <v>1</v>
      </c>
      <c r="BF61" s="45"/>
      <c r="BG61" s="45"/>
    </row>
    <row r="62" spans="1:59" s="36" customFormat="1" ht="15.75" customHeight="1">
      <c r="A62" s="333"/>
      <c r="B62" s="553"/>
      <c r="C62" s="554" t="s">
        <v>24</v>
      </c>
      <c r="D62" s="487"/>
      <c r="E62" s="485"/>
      <c r="F62" s="485"/>
      <c r="G62" s="485"/>
      <c r="H62" s="430"/>
      <c r="I62" s="486" t="str">
        <f>IF(COUNTIF(I12:I58,"B")=0,"",COUNTIF(I12:I58,"B"))</f>
        <v/>
      </c>
      <c r="J62" s="487"/>
      <c r="K62" s="485"/>
      <c r="L62" s="485"/>
      <c r="M62" s="485"/>
      <c r="N62" s="430"/>
      <c r="O62" s="486" t="str">
        <f>IF(COUNTIF(O12:O58,"B")=0,"",COUNTIF(O12:O58,"B"))</f>
        <v/>
      </c>
      <c r="P62" s="487"/>
      <c r="Q62" s="485"/>
      <c r="R62" s="485"/>
      <c r="S62" s="485"/>
      <c r="T62" s="430"/>
      <c r="U62" s="486" t="str">
        <f>IF(COUNTIF(U12:U58,"B")=0,"",COUNTIF(U12:U58,"B"))</f>
        <v/>
      </c>
      <c r="V62" s="487"/>
      <c r="W62" s="485"/>
      <c r="X62" s="485"/>
      <c r="Y62" s="485"/>
      <c r="Z62" s="430"/>
      <c r="AA62" s="486">
        <f>IF(COUNTIF(AA12:AA58,"B")=0,"",COUNTIF(AA12:AA58,"B"))</f>
        <v>1</v>
      </c>
      <c r="AB62" s="487"/>
      <c r="AC62" s="485"/>
      <c r="AD62" s="485"/>
      <c r="AE62" s="485"/>
      <c r="AF62" s="430"/>
      <c r="AG62" s="486" t="str">
        <f>IF(COUNTIF(AG12:AG58,"B")=0,"",COUNTIF(AG12:AG58,"B"))</f>
        <v/>
      </c>
      <c r="AH62" s="487"/>
      <c r="AI62" s="485"/>
      <c r="AJ62" s="485"/>
      <c r="AK62" s="485"/>
      <c r="AL62" s="430"/>
      <c r="AM62" s="486" t="str">
        <f>IF(COUNTIF(AM12:AM58,"B")=0,"",COUNTIF(AM12:AM58,"B"))</f>
        <v/>
      </c>
      <c r="AN62" s="487"/>
      <c r="AO62" s="485"/>
      <c r="AP62" s="485"/>
      <c r="AQ62" s="485"/>
      <c r="AR62" s="430"/>
      <c r="AS62" s="486" t="str">
        <f>IF(COUNTIF(AS12:AS58,"B")=0,"",COUNTIF(AS12:AS58,"B"))</f>
        <v/>
      </c>
      <c r="AT62" s="487"/>
      <c r="AU62" s="485"/>
      <c r="AV62" s="485"/>
      <c r="AW62" s="485"/>
      <c r="AX62" s="430"/>
      <c r="AY62" s="486" t="str">
        <f>IF(COUNTIF(AY12:AY58,"B")=0,"",COUNTIF(AY12:AY58,"B"))</f>
        <v/>
      </c>
      <c r="AZ62" s="488"/>
      <c r="BA62" s="485"/>
      <c r="BB62" s="485"/>
      <c r="BC62" s="485"/>
      <c r="BD62" s="430"/>
      <c r="BE62" s="555">
        <f t="shared" si="123"/>
        <v>1</v>
      </c>
      <c r="BF62" s="45"/>
      <c r="BG62" s="45"/>
    </row>
    <row r="63" spans="1:59" s="36" customFormat="1" ht="15.75" customHeight="1">
      <c r="A63" s="333"/>
      <c r="B63" s="553"/>
      <c r="C63" s="554" t="s">
        <v>57</v>
      </c>
      <c r="D63" s="487"/>
      <c r="E63" s="485"/>
      <c r="F63" s="485"/>
      <c r="G63" s="485"/>
      <c r="H63" s="430"/>
      <c r="I63" s="486" t="str">
        <f>IF(COUNTIF(I12:I58,"ÉÉ")=0,"",COUNTIF(I12:I58,"ÉÉ"))</f>
        <v/>
      </c>
      <c r="J63" s="487"/>
      <c r="K63" s="485"/>
      <c r="L63" s="485"/>
      <c r="M63" s="485"/>
      <c r="N63" s="430"/>
      <c r="O63" s="486" t="str">
        <f>IF(COUNTIF(O12:O58,"ÉÉ")=0,"",COUNTIF(O12:O58,"ÉÉ"))</f>
        <v/>
      </c>
      <c r="P63" s="487"/>
      <c r="Q63" s="485"/>
      <c r="R63" s="485"/>
      <c r="S63" s="485"/>
      <c r="T63" s="430"/>
      <c r="U63" s="486" t="str">
        <f>IF(COUNTIF(U12:U58,"ÉÉ")=0,"",COUNTIF(U12:U58,"ÉÉ"))</f>
        <v/>
      </c>
      <c r="V63" s="487"/>
      <c r="W63" s="485"/>
      <c r="X63" s="485"/>
      <c r="Y63" s="485"/>
      <c r="Z63" s="430"/>
      <c r="AA63" s="486">
        <f>IF(COUNTIF(AA12:AA58,"ÉÉ")=0,"",COUNTIF(AA12:AA58,"ÉÉ"))</f>
        <v>3</v>
      </c>
      <c r="AB63" s="487"/>
      <c r="AC63" s="485"/>
      <c r="AD63" s="485"/>
      <c r="AE63" s="485"/>
      <c r="AF63" s="430"/>
      <c r="AG63" s="486">
        <f>IF(COUNTIF(AG12:AG58,"ÉÉ")=0,"",COUNTIF(AG12:AG58,"ÉÉ"))</f>
        <v>2</v>
      </c>
      <c r="AH63" s="487"/>
      <c r="AI63" s="485"/>
      <c r="AJ63" s="485"/>
      <c r="AK63" s="485"/>
      <c r="AL63" s="430"/>
      <c r="AM63" s="486">
        <f>IF(COUNTIF(AM12:AM58,"ÉÉ")=0,"",COUNTIF(AM12:AM58,"ÉÉ"))</f>
        <v>3</v>
      </c>
      <c r="AN63" s="487"/>
      <c r="AO63" s="485"/>
      <c r="AP63" s="485"/>
      <c r="AQ63" s="485"/>
      <c r="AR63" s="430"/>
      <c r="AS63" s="486">
        <f>IF(COUNTIF(AS12:AS58,"ÉÉ")=0,"",COUNTIF(AS12:AS58,"ÉÉ"))</f>
        <v>7</v>
      </c>
      <c r="AT63" s="487"/>
      <c r="AU63" s="485"/>
      <c r="AV63" s="485"/>
      <c r="AW63" s="485"/>
      <c r="AX63" s="430"/>
      <c r="AY63" s="486">
        <f>IF(COUNTIF(AY12:AY58,"ÉÉ")=0,"",COUNTIF(AY12:AY58,"ÉÉ"))</f>
        <v>2</v>
      </c>
      <c r="AZ63" s="488"/>
      <c r="BA63" s="485"/>
      <c r="BB63" s="485"/>
      <c r="BC63" s="485"/>
      <c r="BD63" s="430"/>
      <c r="BE63" s="555">
        <f t="shared" si="123"/>
        <v>17</v>
      </c>
      <c r="BF63" s="45"/>
      <c r="BG63" s="45"/>
    </row>
    <row r="64" spans="1:59" s="36" customFormat="1" ht="15.75" customHeight="1">
      <c r="A64" s="333"/>
      <c r="B64" s="553"/>
      <c r="C64" s="554" t="s">
        <v>58</v>
      </c>
      <c r="D64" s="494"/>
      <c r="E64" s="492"/>
      <c r="F64" s="492"/>
      <c r="G64" s="492"/>
      <c r="H64" s="493"/>
      <c r="I64" s="486" t="str">
        <f>IF(COUNTIF(I12:I58,"ÉÉ(Z)")=0,"",COUNTIF(I12:I58,"ÉÉ(Z)"))</f>
        <v/>
      </c>
      <c r="J64" s="494"/>
      <c r="K64" s="492"/>
      <c r="L64" s="492"/>
      <c r="M64" s="492"/>
      <c r="N64" s="493"/>
      <c r="O64" s="486" t="str">
        <f>IF(COUNTIF(O12:O58,"ÉÉ(Z)")=0,"",COUNTIF(O12:O58,"ÉÉ(Z)"))</f>
        <v/>
      </c>
      <c r="P64" s="494"/>
      <c r="Q64" s="492"/>
      <c r="R64" s="492"/>
      <c r="S64" s="492"/>
      <c r="T64" s="493"/>
      <c r="U64" s="486" t="str">
        <f>IF(COUNTIF(U12:U58,"ÉÉ(Z)")=0,"",COUNTIF(U12:U58,"ÉÉ(Z)"))</f>
        <v/>
      </c>
      <c r="V64" s="494"/>
      <c r="W64" s="492"/>
      <c r="X64" s="492"/>
      <c r="Y64" s="492"/>
      <c r="Z64" s="493"/>
      <c r="AA64" s="486" t="str">
        <f>IF(COUNTIF(AA12:AA58,"ÉÉ(Z)")=0,"",COUNTIF(AA12:AA58,"ÉÉ(Z)"))</f>
        <v/>
      </c>
      <c r="AB64" s="494"/>
      <c r="AC64" s="492"/>
      <c r="AD64" s="492"/>
      <c r="AE64" s="492"/>
      <c r="AF64" s="493"/>
      <c r="AG64" s="486" t="str">
        <f>IF(COUNTIF(AG12:AG58,"ÉÉ(Z)")=0,"",COUNTIF(AG12:AG58,"ÉÉ(Z)"))</f>
        <v/>
      </c>
      <c r="AH64" s="494"/>
      <c r="AI64" s="492"/>
      <c r="AJ64" s="492"/>
      <c r="AK64" s="492"/>
      <c r="AL64" s="493"/>
      <c r="AM64" s="486" t="str">
        <f>IF(COUNTIF(AM12:AM58,"ÉÉ(Z)")=0,"",COUNTIF(AM12:AM58,"ÉÉ(Z)"))</f>
        <v/>
      </c>
      <c r="AN64" s="494"/>
      <c r="AO64" s="492"/>
      <c r="AP64" s="492"/>
      <c r="AQ64" s="492"/>
      <c r="AR64" s="493"/>
      <c r="AS64" s="486" t="str">
        <f>IF(COUNTIF(AS12:AS58,"ÉÉ(Z)")=0,"",COUNTIF(AS12:AS58,"ÉÉ(Z)"))</f>
        <v/>
      </c>
      <c r="AT64" s="494"/>
      <c r="AU64" s="492"/>
      <c r="AV64" s="492"/>
      <c r="AW64" s="492"/>
      <c r="AX64" s="493"/>
      <c r="AY64" s="486" t="str">
        <f>IF(COUNTIF(AY12:AY58,"ÉÉ(Z)")=0,"",COUNTIF(AY12:AY58,"ÉÉ(Z)"))</f>
        <v/>
      </c>
      <c r="AZ64" s="495"/>
      <c r="BA64" s="492"/>
      <c r="BB64" s="492"/>
      <c r="BC64" s="492"/>
      <c r="BD64" s="493"/>
      <c r="BE64" s="555" t="str">
        <f t="shared" si="123"/>
        <v/>
      </c>
      <c r="BF64" s="176"/>
      <c r="BG64" s="176"/>
    </row>
    <row r="65" spans="1:59" s="36" customFormat="1" ht="15.75" customHeight="1">
      <c r="A65" s="333"/>
      <c r="B65" s="553"/>
      <c r="C65" s="554" t="s">
        <v>59</v>
      </c>
      <c r="D65" s="487"/>
      <c r="E65" s="485"/>
      <c r="F65" s="485"/>
      <c r="G65" s="485"/>
      <c r="H65" s="430"/>
      <c r="I65" s="486" t="str">
        <f>IF(COUNTIF(I12:I58,"GYJ")=0,"",COUNTIF(I12:I58,"GYJ"))</f>
        <v/>
      </c>
      <c r="J65" s="487"/>
      <c r="K65" s="485"/>
      <c r="L65" s="485"/>
      <c r="M65" s="485"/>
      <c r="N65" s="430"/>
      <c r="O65" s="486" t="str">
        <f>IF(COUNTIF(O12:O58,"GYJ")=0,"",COUNTIF(O12:O58,"GYJ"))</f>
        <v/>
      </c>
      <c r="P65" s="487"/>
      <c r="Q65" s="485"/>
      <c r="R65" s="485"/>
      <c r="S65" s="485"/>
      <c r="T65" s="430"/>
      <c r="U65" s="486">
        <f>IF(COUNTIF(U12:U58,"GYJ")=0,"",COUNTIF(U12:U58,"GYJ"))</f>
        <v>1</v>
      </c>
      <c r="V65" s="487"/>
      <c r="W65" s="485"/>
      <c r="X65" s="485"/>
      <c r="Y65" s="485"/>
      <c r="Z65" s="430"/>
      <c r="AA65" s="486">
        <f>IF(COUNTIF(AA12:AA58,"GYJ")=0,"",COUNTIF(AA12:AA58,"GYJ"))</f>
        <v>1</v>
      </c>
      <c r="AB65" s="487"/>
      <c r="AC65" s="485"/>
      <c r="AD65" s="485"/>
      <c r="AE65" s="485"/>
      <c r="AF65" s="430"/>
      <c r="AG65" s="486">
        <f>IF(COUNTIF(AG12:AG58,"GYJ")=0,"",COUNTIF(AG12:AG58,"GYJ"))</f>
        <v>2</v>
      </c>
      <c r="AH65" s="487"/>
      <c r="AI65" s="485"/>
      <c r="AJ65" s="485"/>
      <c r="AK65" s="485"/>
      <c r="AL65" s="430"/>
      <c r="AM65" s="486">
        <f>IF(COUNTIF(AM12:AM58,"GYJ")=0,"",COUNTIF(AM12:AM58,"GYJ"))</f>
        <v>1</v>
      </c>
      <c r="AN65" s="487"/>
      <c r="AO65" s="485"/>
      <c r="AP65" s="485"/>
      <c r="AQ65" s="485"/>
      <c r="AR65" s="430"/>
      <c r="AS65" s="486">
        <f>IF(COUNTIF(AS12:AS58,"GYJ")=0,"",COUNTIF(AS12:AS58,"GYJ"))</f>
        <v>2</v>
      </c>
      <c r="AT65" s="487"/>
      <c r="AU65" s="485"/>
      <c r="AV65" s="485"/>
      <c r="AW65" s="485"/>
      <c r="AX65" s="430"/>
      <c r="AY65" s="486">
        <f>IF(COUNTIF(AY12:AY58,"GYJ")=0,"",COUNTIF(AY12:AY58,"GYJ"))</f>
        <v>2</v>
      </c>
      <c r="AZ65" s="488"/>
      <c r="BA65" s="485"/>
      <c r="BB65" s="485"/>
      <c r="BC65" s="485"/>
      <c r="BD65" s="430"/>
      <c r="BE65" s="555">
        <f t="shared" si="123"/>
        <v>9</v>
      </c>
      <c r="BF65" s="176"/>
      <c r="BG65" s="176"/>
    </row>
    <row r="66" spans="1:59" s="36" customFormat="1" ht="15.75" customHeight="1">
      <c r="A66" s="333"/>
      <c r="B66" s="556"/>
      <c r="C66" s="554" t="s">
        <v>60</v>
      </c>
      <c r="D66" s="487"/>
      <c r="E66" s="485"/>
      <c r="F66" s="485"/>
      <c r="G66" s="485"/>
      <c r="H66" s="430"/>
      <c r="I66" s="486" t="str">
        <f>IF(COUNTIF(I12:I58,"GYJ(Z)")=0,"",COUNTIF(I12:I58,"GYJ(Z)"))</f>
        <v/>
      </c>
      <c r="J66" s="487"/>
      <c r="K66" s="485"/>
      <c r="L66" s="485"/>
      <c r="M66" s="485"/>
      <c r="N66" s="430"/>
      <c r="O66" s="486" t="str">
        <f>IF(COUNTIF(O12:O58,"GYJ(Z)")=0,"",COUNTIF(O12:O58,"GYJ(Z)"))</f>
        <v/>
      </c>
      <c r="P66" s="487"/>
      <c r="Q66" s="485"/>
      <c r="R66" s="485"/>
      <c r="S66" s="485"/>
      <c r="T66" s="430"/>
      <c r="U66" s="486" t="str">
        <f>IF(COUNTIF(U12:U58,"GYJ(Z)")=0,"",COUNTIF(U12:U58,"GYJ(Z)"))</f>
        <v/>
      </c>
      <c r="V66" s="487"/>
      <c r="W66" s="485"/>
      <c r="X66" s="485"/>
      <c r="Y66" s="485"/>
      <c r="Z66" s="430"/>
      <c r="AA66" s="486" t="str">
        <f>IF(COUNTIF(AA12:AA58,"GYJ(Z)")=0,"",COUNTIF(AA12:AA58,"GYJ(Z)"))</f>
        <v/>
      </c>
      <c r="AB66" s="487"/>
      <c r="AC66" s="485"/>
      <c r="AD66" s="485"/>
      <c r="AE66" s="485"/>
      <c r="AF66" s="430"/>
      <c r="AG66" s="486" t="str">
        <f>IF(COUNTIF(AG12:AG58,"GYJ(Z)")=0,"",COUNTIF(AG12:AG58,"GYJ(Z)"))</f>
        <v/>
      </c>
      <c r="AH66" s="487"/>
      <c r="AI66" s="485"/>
      <c r="AJ66" s="485"/>
      <c r="AK66" s="485"/>
      <c r="AL66" s="430"/>
      <c r="AM66" s="486" t="str">
        <f>IF(COUNTIF(AM12:AM58,"GYJ(Z)")=0,"",COUNTIF(AM12:AM58,"GYJ(Z)"))</f>
        <v/>
      </c>
      <c r="AN66" s="487"/>
      <c r="AO66" s="485"/>
      <c r="AP66" s="485"/>
      <c r="AQ66" s="485"/>
      <c r="AR66" s="430"/>
      <c r="AS66" s="486" t="str">
        <f>IF(COUNTIF(AS12:AS58,"GYJ(Z)")=0,"",COUNTIF(AS12:AS58,"GYJ(Z)"))</f>
        <v/>
      </c>
      <c r="AT66" s="487"/>
      <c r="AU66" s="485"/>
      <c r="AV66" s="485"/>
      <c r="AW66" s="485"/>
      <c r="AX66" s="430"/>
      <c r="AY66" s="486">
        <f>IF(COUNTIF(AY12:AY58,"GYJ(Z)")=0,"",COUNTIF(AY12:AY58,"GYJ(Z)"))</f>
        <v>1</v>
      </c>
      <c r="AZ66" s="488"/>
      <c r="BA66" s="485"/>
      <c r="BB66" s="485"/>
      <c r="BC66" s="485"/>
      <c r="BD66" s="430"/>
      <c r="BE66" s="555">
        <f t="shared" si="123"/>
        <v>1</v>
      </c>
      <c r="BF66" s="176"/>
      <c r="BG66" s="176"/>
    </row>
    <row r="67" spans="1:59" s="36" customFormat="1" ht="15.75" customHeight="1">
      <c r="A67" s="333"/>
      <c r="B67" s="553"/>
      <c r="C67" s="557" t="s">
        <v>32</v>
      </c>
      <c r="D67" s="487"/>
      <c r="E67" s="485"/>
      <c r="F67" s="485"/>
      <c r="G67" s="485"/>
      <c r="H67" s="430"/>
      <c r="I67" s="486" t="str">
        <f>IF(COUNTIF(I12:I58,"K")=0,"",COUNTIF(I12:I58,"K"))</f>
        <v/>
      </c>
      <c r="J67" s="487"/>
      <c r="K67" s="485"/>
      <c r="L67" s="485"/>
      <c r="M67" s="485"/>
      <c r="N67" s="430"/>
      <c r="O67" s="486" t="str">
        <f>IF(COUNTIF(O12:O58,"K")=0,"",COUNTIF(O12:O58,"K"))</f>
        <v/>
      </c>
      <c r="P67" s="487"/>
      <c r="Q67" s="485"/>
      <c r="R67" s="485"/>
      <c r="S67" s="485"/>
      <c r="T67" s="430"/>
      <c r="U67" s="486" t="str">
        <f>IF(COUNTIF(U12:U58,"K")=0,"",COUNTIF(U12:U58,"K"))</f>
        <v/>
      </c>
      <c r="V67" s="487"/>
      <c r="W67" s="485"/>
      <c r="X67" s="485"/>
      <c r="Y67" s="485"/>
      <c r="Z67" s="430"/>
      <c r="AA67" s="486" t="str">
        <f>IF(COUNTIF(AA12:AA58,"K")=0,"",COUNTIF(AA12:AA58,"K"))</f>
        <v/>
      </c>
      <c r="AB67" s="487"/>
      <c r="AC67" s="485"/>
      <c r="AD67" s="485"/>
      <c r="AE67" s="485"/>
      <c r="AF67" s="430"/>
      <c r="AG67" s="486">
        <f>IF(COUNTIF(AG12:AG58,"K")=0,"",COUNTIF(AG12:AG58,"K"))</f>
        <v>2</v>
      </c>
      <c r="AH67" s="487"/>
      <c r="AI67" s="485"/>
      <c r="AJ67" s="485"/>
      <c r="AK67" s="485"/>
      <c r="AL67" s="430"/>
      <c r="AM67" s="486">
        <f>IF(COUNTIF(AM12:AM58,"K")=0,"",COUNTIF(AM12:AM58,"K"))</f>
        <v>2</v>
      </c>
      <c r="AN67" s="487"/>
      <c r="AO67" s="485"/>
      <c r="AP67" s="485"/>
      <c r="AQ67" s="485"/>
      <c r="AR67" s="430"/>
      <c r="AS67" s="486" t="str">
        <f>IF(COUNTIF(AS12:AS58,"K")=0,"",COUNTIF(AS12:AS58,"K"))</f>
        <v/>
      </c>
      <c r="AT67" s="487"/>
      <c r="AU67" s="485"/>
      <c r="AV67" s="485"/>
      <c r="AW67" s="485"/>
      <c r="AX67" s="430"/>
      <c r="AY67" s="486" t="str">
        <f>IF(COUNTIF(AY12:AY58,"K")=0,"",COUNTIF(AY12:AY58,"K"))</f>
        <v/>
      </c>
      <c r="AZ67" s="488"/>
      <c r="BA67" s="485"/>
      <c r="BB67" s="485"/>
      <c r="BC67" s="485"/>
      <c r="BD67" s="430"/>
      <c r="BE67" s="555">
        <f t="shared" si="123"/>
        <v>4</v>
      </c>
      <c r="BF67" s="176"/>
      <c r="BG67" s="176"/>
    </row>
    <row r="68" spans="1:59" s="36" customFormat="1" ht="15.75" customHeight="1">
      <c r="A68" s="333"/>
      <c r="B68" s="553"/>
      <c r="C68" s="557" t="s">
        <v>33</v>
      </c>
      <c r="D68" s="487"/>
      <c r="E68" s="485"/>
      <c r="F68" s="485"/>
      <c r="G68" s="485"/>
      <c r="H68" s="430"/>
      <c r="I68" s="486" t="str">
        <f>IF(COUNTIF(I12:I58,"K(Z)")=0,"",COUNTIF(I12:I58,"K(Z)"))</f>
        <v/>
      </c>
      <c r="J68" s="487"/>
      <c r="K68" s="485"/>
      <c r="L68" s="485"/>
      <c r="M68" s="485"/>
      <c r="N68" s="430"/>
      <c r="O68" s="486" t="str">
        <f>IF(COUNTIF(O12:O58,"K(Z)")=0,"",COUNTIF(O12:O58,"K(Z)"))</f>
        <v/>
      </c>
      <c r="P68" s="487"/>
      <c r="Q68" s="485"/>
      <c r="R68" s="485"/>
      <c r="S68" s="485"/>
      <c r="T68" s="430"/>
      <c r="U68" s="486" t="str">
        <f>IF(COUNTIF(U12:U58,"K(Z)")=0,"",COUNTIF(U12:U58,"K(Z)"))</f>
        <v/>
      </c>
      <c r="V68" s="487"/>
      <c r="W68" s="485"/>
      <c r="X68" s="485"/>
      <c r="Y68" s="485"/>
      <c r="Z68" s="430"/>
      <c r="AA68" s="486" t="str">
        <f>IF(COUNTIF(AA12:AA58,"K(Z)")=0,"",COUNTIF(AA12:AA58,"K(Z)"))</f>
        <v/>
      </c>
      <c r="AB68" s="487"/>
      <c r="AC68" s="485"/>
      <c r="AD68" s="485"/>
      <c r="AE68" s="485"/>
      <c r="AF68" s="430"/>
      <c r="AG68" s="486" t="str">
        <f>IF(COUNTIF(AG12:AG58,"K(Z)")=0,"",COUNTIF(AG12:AG58,"K(Z)"))</f>
        <v/>
      </c>
      <c r="AH68" s="487"/>
      <c r="AI68" s="485"/>
      <c r="AJ68" s="485"/>
      <c r="AK68" s="485"/>
      <c r="AL68" s="430"/>
      <c r="AM68" s="486">
        <f>IF(COUNTIF(AM12:AM58,"K(Z)")=0,"",COUNTIF(AM12:AM58,"K(Z)"))</f>
        <v>2</v>
      </c>
      <c r="AN68" s="487"/>
      <c r="AO68" s="485"/>
      <c r="AP68" s="485"/>
      <c r="AQ68" s="485"/>
      <c r="AR68" s="430"/>
      <c r="AS68" s="486">
        <f>IF(COUNTIF(AS12:AS58,"K(Z)")=0,"",COUNTIF(AS12:AS58,"K(Z)"))</f>
        <v>1</v>
      </c>
      <c r="AT68" s="487"/>
      <c r="AU68" s="485"/>
      <c r="AV68" s="485"/>
      <c r="AW68" s="485"/>
      <c r="AX68" s="430"/>
      <c r="AY68" s="486" t="str">
        <f>IF(COUNTIF(AY12:AY58,"K(Z)")=0,"",COUNTIF(AY12:AY58,"K(Z)"))</f>
        <v/>
      </c>
      <c r="AZ68" s="488"/>
      <c r="BA68" s="485"/>
      <c r="BB68" s="485"/>
      <c r="BC68" s="485"/>
      <c r="BD68" s="430"/>
      <c r="BE68" s="555">
        <f t="shared" si="123"/>
        <v>3</v>
      </c>
      <c r="BF68" s="176"/>
      <c r="BG68" s="176"/>
    </row>
    <row r="69" spans="1:59" s="36" customFormat="1" ht="15.75" customHeight="1">
      <c r="A69" s="333"/>
      <c r="B69" s="553"/>
      <c r="C69" s="554" t="s">
        <v>25</v>
      </c>
      <c r="D69" s="487"/>
      <c r="E69" s="485"/>
      <c r="F69" s="485"/>
      <c r="G69" s="485"/>
      <c r="H69" s="430"/>
      <c r="I69" s="486" t="str">
        <f>IF(COUNTIF(I12:I58,"AV")=0,"",COUNTIF(I12:I58,"AV"))</f>
        <v/>
      </c>
      <c r="J69" s="487"/>
      <c r="K69" s="485"/>
      <c r="L69" s="485"/>
      <c r="M69" s="485"/>
      <c r="N69" s="430"/>
      <c r="O69" s="486" t="str">
        <f>IF(COUNTIF(O12:O58,"AV")=0,"",COUNTIF(O12:O58,"AV"))</f>
        <v/>
      </c>
      <c r="P69" s="487"/>
      <c r="Q69" s="485"/>
      <c r="R69" s="485"/>
      <c r="S69" s="485"/>
      <c r="T69" s="430"/>
      <c r="U69" s="486" t="str">
        <f>IF(COUNTIF(U12:U58,"AV")=0,"",COUNTIF(U12:U58,"AV"))</f>
        <v/>
      </c>
      <c r="V69" s="487"/>
      <c r="W69" s="485"/>
      <c r="X69" s="485"/>
      <c r="Y69" s="485"/>
      <c r="Z69" s="430"/>
      <c r="AA69" s="486" t="str">
        <f>IF(COUNTIF(AA12:AA58,"AV")=0,"",COUNTIF(AA12:AA58,"AV"))</f>
        <v/>
      </c>
      <c r="AB69" s="487"/>
      <c r="AC69" s="485"/>
      <c r="AD69" s="485"/>
      <c r="AE69" s="485"/>
      <c r="AF69" s="430"/>
      <c r="AG69" s="486" t="str">
        <f>IF(COUNTIF(AG12:AG58,"AV")=0,"",COUNTIF(AG12:AG58,"AV"))</f>
        <v/>
      </c>
      <c r="AH69" s="487"/>
      <c r="AI69" s="485"/>
      <c r="AJ69" s="485"/>
      <c r="AK69" s="485"/>
      <c r="AL69" s="430"/>
      <c r="AM69" s="486" t="str">
        <f>IF(COUNTIF(AM12:AM58,"AV")=0,"",COUNTIF(AM12:AM58,"AV"))</f>
        <v/>
      </c>
      <c r="AN69" s="487"/>
      <c r="AO69" s="485"/>
      <c r="AP69" s="485"/>
      <c r="AQ69" s="485"/>
      <c r="AR69" s="430"/>
      <c r="AS69" s="486" t="str">
        <f>IF(COUNTIF(AS12:AS58,"AV")=0,"",COUNTIF(AS12:AS58,"AV"))</f>
        <v/>
      </c>
      <c r="AT69" s="487"/>
      <c r="AU69" s="485"/>
      <c r="AV69" s="485"/>
      <c r="AW69" s="485"/>
      <c r="AX69" s="430"/>
      <c r="AY69" s="486" t="str">
        <f>IF(COUNTIF(AY12:AY58,"AV")=0,"",COUNTIF(AY12:AY58,"AV"))</f>
        <v/>
      </c>
      <c r="AZ69" s="488"/>
      <c r="BA69" s="485"/>
      <c r="BB69" s="485"/>
      <c r="BC69" s="485"/>
      <c r="BD69" s="430"/>
      <c r="BE69" s="555" t="str">
        <f t="shared" si="123"/>
        <v/>
      </c>
      <c r="BF69" s="176"/>
      <c r="BG69" s="176"/>
    </row>
    <row r="70" spans="1:59" s="36" customFormat="1" ht="15.75" customHeight="1">
      <c r="A70" s="333"/>
      <c r="B70" s="553"/>
      <c r="C70" s="554" t="s">
        <v>61</v>
      </c>
      <c r="D70" s="487"/>
      <c r="E70" s="485"/>
      <c r="F70" s="485"/>
      <c r="G70" s="485"/>
      <c r="H70" s="430"/>
      <c r="I70" s="486" t="str">
        <f>IF(COUNTIF(I12:I58,"KV")=0,"",COUNTIF(I12:I58,"KV"))</f>
        <v/>
      </c>
      <c r="J70" s="487"/>
      <c r="K70" s="485"/>
      <c r="L70" s="485"/>
      <c r="M70" s="485"/>
      <c r="N70" s="430"/>
      <c r="O70" s="486" t="str">
        <f>IF(COUNTIF(O12:O58,"KV")=0,"",COUNTIF(O12:O58,"KV"))</f>
        <v/>
      </c>
      <c r="P70" s="487"/>
      <c r="Q70" s="485"/>
      <c r="R70" s="485"/>
      <c r="S70" s="485"/>
      <c r="T70" s="430"/>
      <c r="U70" s="486" t="str">
        <f>IF(COUNTIF(U12:U58,"KV")=0,"",COUNTIF(U12:U58,"KV"))</f>
        <v/>
      </c>
      <c r="V70" s="487"/>
      <c r="W70" s="485"/>
      <c r="X70" s="485"/>
      <c r="Y70" s="485"/>
      <c r="Z70" s="430"/>
      <c r="AA70" s="486" t="str">
        <f>IF(COUNTIF(AA12:AA58,"KV")=0,"",COUNTIF(AA12:AA58,"KV"))</f>
        <v/>
      </c>
      <c r="AB70" s="487"/>
      <c r="AC70" s="485"/>
      <c r="AD70" s="485"/>
      <c r="AE70" s="485"/>
      <c r="AF70" s="430"/>
      <c r="AG70" s="486" t="str">
        <f>IF(COUNTIF(AG12:AG58,"KV")=0,"",COUNTIF(AG12:AG58,"KV"))</f>
        <v/>
      </c>
      <c r="AH70" s="487"/>
      <c r="AI70" s="485"/>
      <c r="AJ70" s="485"/>
      <c r="AK70" s="485"/>
      <c r="AL70" s="430"/>
      <c r="AM70" s="486" t="str">
        <f>IF(COUNTIF(AM12:AM58,"KV")=0,"",COUNTIF(AM12:AM58,"KV"))</f>
        <v/>
      </c>
      <c r="AN70" s="487"/>
      <c r="AO70" s="485"/>
      <c r="AP70" s="485"/>
      <c r="AQ70" s="485"/>
      <c r="AR70" s="430"/>
      <c r="AS70" s="486" t="str">
        <f>IF(COUNTIF(AS12:AS58,"KV")=0,"",COUNTIF(AS12:AS58,"KV"))</f>
        <v/>
      </c>
      <c r="AT70" s="487"/>
      <c r="AU70" s="485"/>
      <c r="AV70" s="485"/>
      <c r="AW70" s="485"/>
      <c r="AX70" s="430"/>
      <c r="AY70" s="486" t="str">
        <f>IF(COUNTIF(AY12:AY58,"KV")=0,"",COUNTIF(AY12:AY58,"KV"))</f>
        <v/>
      </c>
      <c r="AZ70" s="488"/>
      <c r="BA70" s="485"/>
      <c r="BB70" s="485"/>
      <c r="BC70" s="485"/>
      <c r="BD70" s="430"/>
      <c r="BE70" s="555" t="str">
        <f t="shared" si="123"/>
        <v/>
      </c>
      <c r="BF70" s="176"/>
      <c r="BG70" s="176"/>
    </row>
    <row r="71" spans="1:59" s="36" customFormat="1" ht="15.75" customHeight="1">
      <c r="A71" s="333"/>
      <c r="B71" s="553"/>
      <c r="C71" s="554" t="s">
        <v>62</v>
      </c>
      <c r="D71" s="501"/>
      <c r="E71" s="499"/>
      <c r="F71" s="499"/>
      <c r="G71" s="499"/>
      <c r="H71" s="500"/>
      <c r="I71" s="486" t="str">
        <f>IF(COUNTIF(I12:I58,"SZG")=0,"",COUNTIF(I12:I58,"SZG"))</f>
        <v/>
      </c>
      <c r="J71" s="501"/>
      <c r="K71" s="499"/>
      <c r="L71" s="499"/>
      <c r="M71" s="499"/>
      <c r="N71" s="500"/>
      <c r="O71" s="486" t="str">
        <f>IF(COUNTIF(O12:O58,"SZG")=0,"",COUNTIF(O12:O58,"SZG"))</f>
        <v/>
      </c>
      <c r="P71" s="501"/>
      <c r="Q71" s="499"/>
      <c r="R71" s="499"/>
      <c r="S71" s="499"/>
      <c r="T71" s="500"/>
      <c r="U71" s="486" t="str">
        <f>IF(COUNTIF(U12:U58,"SZG")=0,"",COUNTIF(U12:U58,"SZG"))</f>
        <v/>
      </c>
      <c r="V71" s="501"/>
      <c r="W71" s="499"/>
      <c r="X71" s="499"/>
      <c r="Y71" s="499"/>
      <c r="Z71" s="500"/>
      <c r="AA71" s="486" t="str">
        <f>IF(COUNTIF(AA12:AA58,"SZG")=0,"",COUNTIF(AA12:AA58,"SZG"))</f>
        <v/>
      </c>
      <c r="AB71" s="501"/>
      <c r="AC71" s="499"/>
      <c r="AD71" s="499"/>
      <c r="AE71" s="499"/>
      <c r="AF71" s="500"/>
      <c r="AG71" s="486" t="str">
        <f>IF(COUNTIF(AG12:AG58,"SZG")=0,"",COUNTIF(AG12:AG58,"SZG"))</f>
        <v/>
      </c>
      <c r="AH71" s="501"/>
      <c r="AI71" s="499"/>
      <c r="AJ71" s="499"/>
      <c r="AK71" s="499"/>
      <c r="AL71" s="500"/>
      <c r="AM71" s="486" t="str">
        <f>IF(COUNTIF(AM12:AM58,"SZG")=0,"",COUNTIF(AM12:AM58,"SZG"))</f>
        <v/>
      </c>
      <c r="AN71" s="501"/>
      <c r="AO71" s="499"/>
      <c r="AP71" s="499"/>
      <c r="AQ71" s="499"/>
      <c r="AR71" s="500"/>
      <c r="AS71" s="486" t="str">
        <f>IF(COUNTIF(AS12:AS58,"SZG")=0,"",COUNTIF(AS12:AS58,"SZG"))</f>
        <v/>
      </c>
      <c r="AT71" s="501"/>
      <c r="AU71" s="499"/>
      <c r="AV71" s="499"/>
      <c r="AW71" s="499"/>
      <c r="AX71" s="500"/>
      <c r="AY71" s="486" t="str">
        <f>IF(COUNTIF(AY12:AY58,"SZG")=0,"",COUNTIF(AY12:AY58,"SZG"))</f>
        <v/>
      </c>
      <c r="AZ71" s="488"/>
      <c r="BA71" s="485"/>
      <c r="BB71" s="485"/>
      <c r="BC71" s="485"/>
      <c r="BD71" s="430"/>
      <c r="BE71" s="555" t="str">
        <f t="shared" si="123"/>
        <v/>
      </c>
      <c r="BF71" s="176"/>
      <c r="BG71" s="176"/>
    </row>
    <row r="72" spans="1:59" s="36" customFormat="1" ht="15.75" customHeight="1">
      <c r="A72" s="333"/>
      <c r="B72" s="553"/>
      <c r="C72" s="554" t="s">
        <v>63</v>
      </c>
      <c r="D72" s="501"/>
      <c r="E72" s="499"/>
      <c r="F72" s="499"/>
      <c r="G72" s="499"/>
      <c r="H72" s="500"/>
      <c r="I72" s="486" t="str">
        <f>IF(COUNTIF(I12:I58,"ZV")=0,"",COUNTIF(I12:I58,"ZV"))</f>
        <v/>
      </c>
      <c r="J72" s="501"/>
      <c r="K72" s="499"/>
      <c r="L72" s="499"/>
      <c r="M72" s="499"/>
      <c r="N72" s="500"/>
      <c r="O72" s="486" t="str">
        <f>IF(COUNTIF(O12:O58,"ZV")=0,"",COUNTIF(O12:O58,"ZV"))</f>
        <v/>
      </c>
      <c r="P72" s="501"/>
      <c r="Q72" s="499"/>
      <c r="R72" s="499"/>
      <c r="S72" s="499"/>
      <c r="T72" s="500"/>
      <c r="U72" s="486" t="str">
        <f>IF(COUNTIF(U12:U58,"ZV")=0,"",COUNTIF(U12:U58,"ZV"))</f>
        <v/>
      </c>
      <c r="V72" s="501"/>
      <c r="W72" s="499"/>
      <c r="X72" s="499"/>
      <c r="Y72" s="499"/>
      <c r="Z72" s="500"/>
      <c r="AA72" s="486" t="str">
        <f>IF(COUNTIF(AA12:AA58,"ZV")=0,"",COUNTIF(AA12:AA58,"ZV"))</f>
        <v/>
      </c>
      <c r="AB72" s="501"/>
      <c r="AC72" s="499"/>
      <c r="AD72" s="499"/>
      <c r="AE72" s="499"/>
      <c r="AF72" s="500"/>
      <c r="AG72" s="486" t="str">
        <f>IF(COUNTIF(AG12:AG58,"ZV")=0,"",COUNTIF(AG12:AG58,"ZV"))</f>
        <v/>
      </c>
      <c r="AH72" s="501"/>
      <c r="AI72" s="499"/>
      <c r="AJ72" s="499"/>
      <c r="AK72" s="499"/>
      <c r="AL72" s="500"/>
      <c r="AM72" s="486" t="str">
        <f>IF(COUNTIF(AM12:AM58,"ZV")=0,"",COUNTIF(AM12:AM58,"ZV"))</f>
        <v/>
      </c>
      <c r="AN72" s="501"/>
      <c r="AO72" s="499"/>
      <c r="AP72" s="499"/>
      <c r="AQ72" s="499"/>
      <c r="AR72" s="500"/>
      <c r="AS72" s="486" t="str">
        <f>IF(COUNTIF(AS12:AS58,"ZV")=0,"",COUNTIF(AS12:AS58,"ZV"))</f>
        <v/>
      </c>
      <c r="AT72" s="501"/>
      <c r="AU72" s="499"/>
      <c r="AV72" s="499"/>
      <c r="AW72" s="499"/>
      <c r="AX72" s="500"/>
      <c r="AY72" s="486" t="str">
        <f>IF(COUNTIF(AY12:AY58,"ZV")=0,"",COUNTIF(AY12:AY58,"ZV"))</f>
        <v/>
      </c>
      <c r="AZ72" s="488"/>
      <c r="BA72" s="485"/>
      <c r="BB72" s="485"/>
      <c r="BC72" s="485"/>
      <c r="BD72" s="430"/>
      <c r="BE72" s="555" t="str">
        <f t="shared" si="123"/>
        <v/>
      </c>
      <c r="BF72" s="176"/>
      <c r="BG72" s="176"/>
    </row>
    <row r="73" spans="1:59" s="36" customFormat="1" ht="15.75" customHeight="1" thickBot="1">
      <c r="A73" s="558"/>
      <c r="B73" s="559"/>
      <c r="C73" s="560" t="s">
        <v>26</v>
      </c>
      <c r="D73" s="561"/>
      <c r="E73" s="562"/>
      <c r="F73" s="562"/>
      <c r="G73" s="562"/>
      <c r="H73" s="563"/>
      <c r="I73" s="564" t="str">
        <f>IF(SUM(I61:I72)=0,"",SUM(I61:I72))</f>
        <v/>
      </c>
      <c r="J73" s="561"/>
      <c r="K73" s="562"/>
      <c r="L73" s="562"/>
      <c r="M73" s="562"/>
      <c r="N73" s="563"/>
      <c r="O73" s="564" t="str">
        <f>IF(SUM(O61:O72)=0,"",SUM(O61:O72))</f>
        <v/>
      </c>
      <c r="P73" s="561"/>
      <c r="Q73" s="562"/>
      <c r="R73" s="562"/>
      <c r="S73" s="562"/>
      <c r="T73" s="563"/>
      <c r="U73" s="564">
        <f>IF(SUM(U61:U72)=0,"",SUM(U61:U72))</f>
        <v>1</v>
      </c>
      <c r="V73" s="561"/>
      <c r="W73" s="562"/>
      <c r="X73" s="562"/>
      <c r="Y73" s="562"/>
      <c r="Z73" s="563"/>
      <c r="AA73" s="564">
        <f>IF(SUM(AA61:AA72)=0,"",SUM(AA61:AA72))</f>
        <v>5</v>
      </c>
      <c r="AB73" s="561"/>
      <c r="AC73" s="562"/>
      <c r="AD73" s="562"/>
      <c r="AE73" s="562"/>
      <c r="AF73" s="563"/>
      <c r="AG73" s="564">
        <f>IF(SUM(AG61:AG72)=0,"",SUM(AG61:AG72))</f>
        <v>6</v>
      </c>
      <c r="AH73" s="561"/>
      <c r="AI73" s="562"/>
      <c r="AJ73" s="562"/>
      <c r="AK73" s="562"/>
      <c r="AL73" s="563"/>
      <c r="AM73" s="564">
        <f>IF(SUM(AM61:AM72)=0,"",SUM(AM61:AM72))</f>
        <v>8</v>
      </c>
      <c r="AN73" s="561"/>
      <c r="AO73" s="562"/>
      <c r="AP73" s="562"/>
      <c r="AQ73" s="562"/>
      <c r="AR73" s="563"/>
      <c r="AS73" s="564">
        <f>IF(SUM(AS61:AS72)=0,"",SUM(AS61:AS72))</f>
        <v>10</v>
      </c>
      <c r="AT73" s="561"/>
      <c r="AU73" s="562"/>
      <c r="AV73" s="562"/>
      <c r="AW73" s="562"/>
      <c r="AX73" s="563"/>
      <c r="AY73" s="564">
        <f>IF(SUM(AY61:AY72)=0,"",SUM(AY61:AY72))</f>
        <v>6</v>
      </c>
      <c r="AZ73" s="565"/>
      <c r="BA73" s="562"/>
      <c r="BB73" s="562"/>
      <c r="BC73" s="562"/>
      <c r="BD73" s="563"/>
      <c r="BE73" s="566">
        <f t="shared" si="123"/>
        <v>36</v>
      </c>
      <c r="BF73" s="176"/>
      <c r="BG73" s="176"/>
    </row>
    <row r="74" spans="1:59" s="36" customFormat="1" ht="15.75" customHeight="1" thickTop="1">
      <c r="A74" s="71"/>
      <c r="B74" s="151"/>
      <c r="C74" s="151"/>
      <c r="BF74" s="176"/>
      <c r="BG74" s="176"/>
    </row>
    <row r="75" spans="1:59" s="36" customFormat="1" ht="15.75" customHeight="1">
      <c r="A75" s="71"/>
      <c r="B75" s="151"/>
      <c r="C75" s="151"/>
      <c r="BF75" s="176"/>
      <c r="BG75" s="176"/>
    </row>
    <row r="76" spans="1:59" s="36" customFormat="1" ht="15.75" customHeight="1">
      <c r="A76" s="71"/>
      <c r="B76" s="151"/>
      <c r="C76" s="151"/>
      <c r="BF76" s="176"/>
      <c r="BG76" s="176"/>
    </row>
    <row r="77" spans="1:59" s="36" customFormat="1" ht="15.75" customHeight="1">
      <c r="A77" s="71"/>
      <c r="B77" s="151"/>
      <c r="C77" s="151"/>
      <c r="BF77" s="176"/>
      <c r="BG77" s="176"/>
    </row>
    <row r="78" spans="1:59" s="36" customFormat="1" ht="15.75" customHeight="1">
      <c r="A78" s="71"/>
      <c r="B78" s="151"/>
      <c r="C78" s="151"/>
      <c r="BF78" s="176"/>
      <c r="BG78" s="176"/>
    </row>
    <row r="79" spans="1:59" s="36" customFormat="1" ht="15.75" customHeight="1">
      <c r="A79" s="71"/>
      <c r="B79" s="151"/>
      <c r="C79" s="151"/>
      <c r="BF79" s="176"/>
      <c r="BG79" s="176"/>
    </row>
    <row r="80" spans="1:59" s="36" customFormat="1" ht="15.75" customHeight="1">
      <c r="A80" s="71"/>
      <c r="B80" s="151"/>
      <c r="C80" s="151"/>
      <c r="BF80" s="176"/>
      <c r="BG80" s="176"/>
    </row>
    <row r="81" spans="1:59" s="36" customFormat="1" ht="15.75" customHeight="1">
      <c r="A81" s="71"/>
      <c r="B81" s="151"/>
      <c r="C81" s="151"/>
      <c r="BF81" s="176"/>
      <c r="BG81" s="176"/>
    </row>
    <row r="82" spans="1:59" s="36" customFormat="1" ht="15.75" customHeight="1">
      <c r="A82" s="71"/>
      <c r="B82" s="151"/>
      <c r="C82" s="151"/>
      <c r="BF82" s="176"/>
      <c r="BG82" s="176"/>
    </row>
    <row r="83" spans="1:59" s="36" customFormat="1" ht="15.75" customHeight="1">
      <c r="A83" s="71"/>
      <c r="B83" s="151"/>
      <c r="C83" s="151"/>
      <c r="BF83" s="176"/>
      <c r="BG83" s="176"/>
    </row>
    <row r="84" spans="1:59" s="36" customFormat="1" ht="15.75" customHeight="1">
      <c r="A84" s="71"/>
      <c r="B84" s="151"/>
      <c r="C84" s="151"/>
      <c r="BF84" s="176"/>
      <c r="BG84" s="176"/>
    </row>
    <row r="85" spans="1:59" s="36" customFormat="1" ht="15.75" customHeight="1">
      <c r="A85" s="71"/>
      <c r="B85" s="151"/>
      <c r="C85" s="151"/>
      <c r="BF85" s="176"/>
      <c r="BG85" s="176"/>
    </row>
    <row r="86" spans="1:59" s="36" customFormat="1" ht="15.75" customHeight="1">
      <c r="A86" s="71"/>
      <c r="B86" s="151"/>
      <c r="C86" s="151"/>
      <c r="BF86" s="176"/>
      <c r="BG86" s="176"/>
    </row>
    <row r="87" spans="1:59" s="36" customFormat="1" ht="15.75" customHeight="1">
      <c r="A87" s="71"/>
      <c r="B87" s="151"/>
      <c r="C87" s="151"/>
      <c r="BF87" s="176"/>
      <c r="BG87" s="176"/>
    </row>
    <row r="88" spans="1:59" s="36" customFormat="1" ht="15.75" customHeight="1">
      <c r="A88" s="71"/>
      <c r="B88" s="151"/>
      <c r="C88" s="151"/>
      <c r="BF88" s="176"/>
      <c r="BG88" s="176"/>
    </row>
    <row r="89" spans="1:59" s="36" customFormat="1" ht="15.75" customHeight="1">
      <c r="A89" s="71"/>
      <c r="B89" s="151"/>
      <c r="C89" s="151"/>
      <c r="BF89" s="176"/>
      <c r="BG89" s="176"/>
    </row>
    <row r="90" spans="1:59" s="36" customFormat="1" ht="15.75" customHeight="1">
      <c r="A90" s="71"/>
      <c r="B90" s="151"/>
      <c r="C90" s="151"/>
      <c r="BF90" s="176"/>
      <c r="BG90" s="176"/>
    </row>
    <row r="91" spans="1:59" s="36" customFormat="1" ht="15.75" customHeight="1">
      <c r="A91" s="71"/>
      <c r="B91" s="151"/>
      <c r="C91" s="151"/>
      <c r="BF91" s="176"/>
      <c r="BG91" s="176"/>
    </row>
    <row r="92" spans="1:59" s="36" customFormat="1" ht="15.75" customHeight="1">
      <c r="A92" s="71"/>
      <c r="B92" s="151"/>
      <c r="C92" s="151"/>
      <c r="BF92" s="176"/>
      <c r="BG92" s="176"/>
    </row>
    <row r="93" spans="1:59" s="36" customFormat="1" ht="15.75" customHeight="1">
      <c r="A93" s="71"/>
      <c r="B93" s="151"/>
      <c r="C93" s="151"/>
      <c r="BF93" s="176"/>
      <c r="BG93" s="176"/>
    </row>
    <row r="94" spans="1:59" s="36" customFormat="1" ht="15.75" customHeight="1">
      <c r="A94" s="71"/>
      <c r="B94" s="151"/>
      <c r="C94" s="151"/>
      <c r="BF94" s="176"/>
      <c r="BG94" s="176"/>
    </row>
    <row r="95" spans="1:59" s="36" customFormat="1" ht="15.75" customHeight="1">
      <c r="A95" s="71"/>
      <c r="B95" s="151"/>
      <c r="C95" s="151"/>
      <c r="BF95" s="176"/>
      <c r="BG95" s="176"/>
    </row>
    <row r="96" spans="1:59" s="36" customFormat="1" ht="15.75" customHeight="1">
      <c r="A96" s="71"/>
      <c r="B96" s="151"/>
      <c r="C96" s="151"/>
      <c r="BF96" s="176"/>
      <c r="BG96" s="176"/>
    </row>
    <row r="97" spans="1:59" s="36" customFormat="1" ht="15.75" customHeight="1">
      <c r="A97" s="71"/>
      <c r="B97" s="151"/>
      <c r="C97" s="151"/>
      <c r="BF97" s="176"/>
      <c r="BG97" s="176"/>
    </row>
    <row r="98" spans="1:59" s="36" customFormat="1" ht="15.75" customHeight="1">
      <c r="A98" s="71"/>
      <c r="B98" s="151"/>
      <c r="C98" s="151"/>
      <c r="BF98" s="176"/>
      <c r="BG98" s="176"/>
    </row>
    <row r="99" spans="1:59" s="36" customFormat="1" ht="15.75" customHeight="1">
      <c r="A99" s="71"/>
      <c r="B99" s="151"/>
      <c r="C99" s="151"/>
      <c r="BF99" s="176"/>
      <c r="BG99" s="176"/>
    </row>
    <row r="100" spans="1:59" s="36" customFormat="1" ht="15.75" customHeight="1">
      <c r="A100" s="71"/>
      <c r="B100" s="151"/>
      <c r="C100" s="151"/>
      <c r="BF100" s="176"/>
      <c r="BG100" s="176"/>
    </row>
    <row r="101" spans="1:59" s="36" customFormat="1" ht="15.75" customHeight="1">
      <c r="A101" s="71"/>
      <c r="B101" s="151"/>
      <c r="C101" s="151"/>
      <c r="BF101" s="176"/>
      <c r="BG101" s="176"/>
    </row>
    <row r="102" spans="1:59" s="36" customFormat="1" ht="15.75" customHeight="1">
      <c r="A102" s="71"/>
      <c r="B102" s="151"/>
      <c r="C102" s="151"/>
      <c r="BF102" s="176"/>
      <c r="BG102" s="176"/>
    </row>
    <row r="103" spans="1:59" s="36" customFormat="1" ht="15.75" customHeight="1">
      <c r="A103" s="71"/>
      <c r="B103" s="151"/>
      <c r="C103" s="151"/>
      <c r="BF103" s="176"/>
      <c r="BG103" s="176"/>
    </row>
    <row r="104" spans="1:59" s="36" customFormat="1" ht="15.75" customHeight="1">
      <c r="A104" s="71"/>
      <c r="B104" s="151"/>
      <c r="C104" s="151"/>
      <c r="BF104" s="176"/>
      <c r="BG104" s="176"/>
    </row>
    <row r="105" spans="1:59" s="36" customFormat="1" ht="15.75" customHeight="1">
      <c r="A105" s="71"/>
      <c r="B105" s="151"/>
      <c r="C105" s="151"/>
      <c r="BF105" s="176"/>
      <c r="BG105" s="176"/>
    </row>
    <row r="106" spans="1:59" s="36" customFormat="1" ht="15.75" customHeight="1">
      <c r="A106" s="71"/>
      <c r="B106" s="151"/>
      <c r="C106" s="151"/>
      <c r="BF106" s="176"/>
      <c r="BG106" s="176"/>
    </row>
    <row r="107" spans="1:59" s="36" customFormat="1" ht="15.75" customHeight="1">
      <c r="A107" s="71"/>
      <c r="B107" s="151"/>
      <c r="C107" s="151"/>
      <c r="BF107" s="176"/>
      <c r="BG107" s="176"/>
    </row>
    <row r="108" spans="1:59" s="36" customFormat="1" ht="15.75" customHeight="1">
      <c r="A108" s="71"/>
      <c r="B108" s="151"/>
      <c r="C108" s="151"/>
      <c r="BF108" s="176"/>
      <c r="BG108" s="176"/>
    </row>
    <row r="109" spans="1:59" s="36" customFormat="1" ht="15.75" customHeight="1">
      <c r="A109" s="71"/>
      <c r="B109" s="151"/>
      <c r="C109" s="151"/>
      <c r="BF109" s="176"/>
      <c r="BG109" s="176"/>
    </row>
    <row r="110" spans="1:59" s="36" customFormat="1" ht="15.75" customHeight="1">
      <c r="A110" s="71"/>
      <c r="B110" s="151"/>
      <c r="C110" s="151"/>
      <c r="BF110" s="176"/>
      <c r="BG110" s="176"/>
    </row>
    <row r="111" spans="1:59" s="36" customFormat="1" ht="15.75" customHeight="1">
      <c r="A111" s="71"/>
      <c r="B111" s="151"/>
      <c r="C111" s="151"/>
      <c r="BF111" s="176"/>
      <c r="BG111" s="176"/>
    </row>
    <row r="112" spans="1:59" s="36" customFormat="1" ht="15.75" customHeight="1">
      <c r="A112" s="71"/>
      <c r="B112" s="151"/>
      <c r="C112" s="151"/>
      <c r="BF112" s="176"/>
      <c r="BG112" s="176"/>
    </row>
    <row r="113" spans="1:59" s="36" customFormat="1" ht="15.75" customHeight="1">
      <c r="A113" s="71"/>
      <c r="B113" s="151"/>
      <c r="C113" s="151"/>
      <c r="BF113" s="176"/>
      <c r="BG113" s="176"/>
    </row>
    <row r="114" spans="1:59" s="36" customFormat="1" ht="15.75" customHeight="1">
      <c r="A114" s="71"/>
      <c r="B114" s="151"/>
      <c r="C114" s="151"/>
      <c r="BF114" s="176"/>
      <c r="BG114" s="176"/>
    </row>
    <row r="115" spans="1:59" s="36" customFormat="1" ht="15.75" customHeight="1">
      <c r="A115" s="71"/>
      <c r="B115" s="151"/>
      <c r="C115" s="151"/>
      <c r="BF115" s="176"/>
      <c r="BG115" s="176"/>
    </row>
    <row r="116" spans="1:59" s="36" customFormat="1" ht="15.75" customHeight="1">
      <c r="A116" s="71"/>
      <c r="B116" s="151"/>
      <c r="C116" s="151"/>
      <c r="BF116" s="176"/>
      <c r="BG116" s="176"/>
    </row>
    <row r="117" spans="1:59" s="36" customFormat="1" ht="15.75" customHeight="1">
      <c r="A117" s="71"/>
      <c r="B117" s="151"/>
      <c r="C117" s="151"/>
      <c r="BF117" s="176"/>
      <c r="BG117" s="176"/>
    </row>
    <row r="118" spans="1:59" s="36" customFormat="1" ht="15.75" customHeight="1">
      <c r="A118" s="71"/>
      <c r="B118" s="151"/>
      <c r="C118" s="151"/>
      <c r="BF118" s="176"/>
      <c r="BG118" s="176"/>
    </row>
    <row r="119" spans="1:59" s="36" customFormat="1" ht="15.75" customHeight="1">
      <c r="A119" s="71"/>
      <c r="B119" s="151"/>
      <c r="C119" s="151"/>
      <c r="BF119" s="176"/>
      <c r="BG119" s="176"/>
    </row>
    <row r="120" spans="1:59" s="36" customFormat="1" ht="15.75" customHeight="1">
      <c r="A120" s="71"/>
      <c r="B120" s="151"/>
      <c r="C120" s="151"/>
      <c r="BF120" s="176"/>
      <c r="BG120" s="176"/>
    </row>
    <row r="121" spans="1:59" s="36" customFormat="1" ht="15.75" customHeight="1">
      <c r="A121" s="71"/>
      <c r="B121" s="151"/>
      <c r="C121" s="151"/>
      <c r="BF121" s="176"/>
      <c r="BG121" s="176"/>
    </row>
    <row r="122" spans="1:59" s="36" customFormat="1" ht="15.75" customHeight="1">
      <c r="A122" s="71"/>
      <c r="B122" s="151"/>
      <c r="C122" s="151"/>
      <c r="BF122" s="176"/>
      <c r="BG122" s="176"/>
    </row>
    <row r="123" spans="1:59" s="36" customFormat="1" ht="15.75" customHeight="1">
      <c r="A123" s="71"/>
      <c r="B123" s="151"/>
      <c r="C123" s="151"/>
      <c r="BF123" s="176"/>
      <c r="BG123" s="176"/>
    </row>
    <row r="124" spans="1:59" s="36" customFormat="1" ht="15.75" customHeight="1">
      <c r="A124" s="71"/>
      <c r="B124" s="151"/>
      <c r="C124" s="151"/>
      <c r="BF124" s="176"/>
      <c r="BG124" s="176"/>
    </row>
    <row r="125" spans="1:59" s="36" customFormat="1" ht="15.75" customHeight="1">
      <c r="A125" s="71"/>
      <c r="B125" s="151"/>
      <c r="C125" s="151"/>
      <c r="BF125" s="176"/>
      <c r="BG125" s="176"/>
    </row>
    <row r="126" spans="1:59" s="36" customFormat="1" ht="15.75" customHeight="1">
      <c r="A126" s="71"/>
      <c r="B126" s="151"/>
      <c r="C126" s="151"/>
      <c r="BF126" s="176"/>
      <c r="BG126" s="176"/>
    </row>
    <row r="127" spans="1:59" s="36" customFormat="1" ht="15.75" customHeight="1">
      <c r="A127" s="71"/>
      <c r="B127" s="151"/>
      <c r="C127" s="151"/>
      <c r="BF127" s="176"/>
      <c r="BG127" s="176"/>
    </row>
    <row r="128" spans="1:59" s="36" customFormat="1" ht="15.75" customHeight="1">
      <c r="A128" s="71"/>
      <c r="B128" s="151"/>
      <c r="C128" s="151"/>
      <c r="BF128" s="176"/>
      <c r="BG128" s="176"/>
    </row>
    <row r="129" spans="1:59" s="36" customFormat="1" ht="15.75" customHeight="1">
      <c r="A129" s="71"/>
      <c r="B129" s="151"/>
      <c r="C129" s="151"/>
      <c r="BF129" s="176"/>
      <c r="BG129" s="176"/>
    </row>
    <row r="130" spans="1:59" s="36" customFormat="1" ht="15.75" customHeight="1">
      <c r="A130" s="71"/>
      <c r="B130" s="151"/>
      <c r="C130" s="151"/>
      <c r="BF130" s="176"/>
      <c r="BG130" s="176"/>
    </row>
    <row r="131" spans="1:59" s="36" customFormat="1" ht="15.75" customHeight="1">
      <c r="A131" s="71"/>
      <c r="B131" s="151"/>
      <c r="C131" s="151"/>
      <c r="BF131" s="176"/>
      <c r="BG131" s="176"/>
    </row>
    <row r="132" spans="1:59" s="36" customFormat="1" ht="15.75" customHeight="1">
      <c r="A132" s="71"/>
      <c r="B132" s="151"/>
      <c r="C132" s="151"/>
      <c r="BF132" s="176"/>
      <c r="BG132" s="176"/>
    </row>
    <row r="133" spans="1:59" s="36" customFormat="1" ht="15.75" customHeight="1">
      <c r="A133" s="71"/>
      <c r="B133" s="151"/>
      <c r="C133" s="151"/>
      <c r="BF133" s="176"/>
      <c r="BG133" s="176"/>
    </row>
    <row r="134" spans="1:59" s="36" customFormat="1" ht="15.75" customHeight="1">
      <c r="A134" s="71"/>
      <c r="B134" s="151"/>
      <c r="C134" s="151"/>
      <c r="BF134" s="176"/>
      <c r="BG134" s="176"/>
    </row>
    <row r="135" spans="1:59" s="36" customFormat="1" ht="15.75" customHeight="1">
      <c r="A135" s="71"/>
      <c r="B135" s="151"/>
      <c r="C135" s="151"/>
      <c r="BF135" s="176"/>
      <c r="BG135" s="176"/>
    </row>
    <row r="136" spans="1:59" s="36" customFormat="1" ht="15.75" customHeight="1">
      <c r="A136" s="71"/>
      <c r="B136" s="151"/>
      <c r="C136" s="151"/>
      <c r="BF136" s="176"/>
      <c r="BG136" s="176"/>
    </row>
    <row r="137" spans="1:59" s="36" customFormat="1" ht="15.75" customHeight="1">
      <c r="A137" s="71"/>
      <c r="B137" s="151"/>
      <c r="C137" s="151"/>
      <c r="BF137" s="176"/>
      <c r="BG137" s="176"/>
    </row>
    <row r="138" spans="1:59" s="36" customFormat="1" ht="15.75" customHeight="1">
      <c r="A138" s="71"/>
      <c r="B138" s="151"/>
      <c r="C138" s="151"/>
      <c r="BF138" s="176"/>
      <c r="BG138" s="176"/>
    </row>
    <row r="139" spans="1:59" s="36" customFormat="1" ht="15.75" customHeight="1">
      <c r="A139" s="71"/>
      <c r="B139" s="152"/>
      <c r="C139" s="152"/>
      <c r="BF139" s="176"/>
      <c r="BG139" s="176"/>
    </row>
    <row r="140" spans="1:59" s="36" customFormat="1" ht="15.75" customHeight="1">
      <c r="A140" s="71"/>
      <c r="B140" s="152"/>
      <c r="C140" s="152"/>
      <c r="BF140" s="176"/>
      <c r="BG140" s="176"/>
    </row>
    <row r="141" spans="1:59" s="36" customFormat="1" ht="15.75" customHeight="1">
      <c r="A141" s="71"/>
      <c r="B141" s="152"/>
      <c r="C141" s="152"/>
      <c r="BF141" s="176"/>
      <c r="BG141" s="176"/>
    </row>
    <row r="142" spans="1:59" s="36" customFormat="1" ht="15.75" customHeight="1">
      <c r="A142" s="71"/>
      <c r="B142" s="152"/>
      <c r="C142" s="152"/>
      <c r="BF142" s="176"/>
      <c r="BG142" s="176"/>
    </row>
    <row r="143" spans="1:59" s="36" customFormat="1" ht="15.75" customHeight="1">
      <c r="A143" s="71"/>
      <c r="B143" s="152"/>
      <c r="C143" s="152"/>
      <c r="BF143" s="176"/>
      <c r="BG143" s="176"/>
    </row>
    <row r="144" spans="1:59" s="36" customFormat="1" ht="15.75" customHeight="1">
      <c r="A144" s="71"/>
      <c r="B144" s="152"/>
      <c r="C144" s="152"/>
      <c r="BF144" s="176"/>
      <c r="BG144" s="176"/>
    </row>
    <row r="145" spans="1:57" ht="15.75" customHeight="1">
      <c r="A145" s="71"/>
      <c r="B145" s="152"/>
      <c r="C145" s="152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</row>
    <row r="146" spans="1:57" ht="15.75" customHeight="1">
      <c r="A146" s="71"/>
      <c r="B146" s="152"/>
      <c r="C146" s="152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</row>
    <row r="147" spans="1:57" ht="15.75" customHeight="1">
      <c r="A147" s="71"/>
      <c r="B147" s="152"/>
      <c r="C147" s="152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</row>
    <row r="148" spans="1:57" ht="15.75" customHeight="1">
      <c r="A148" s="72"/>
      <c r="B148" s="153"/>
      <c r="C148" s="153"/>
    </row>
    <row r="149" spans="1:57" ht="15.75" customHeight="1">
      <c r="A149" s="72"/>
      <c r="B149" s="153"/>
      <c r="C149" s="153"/>
    </row>
    <row r="150" spans="1:57" ht="15.75" customHeight="1">
      <c r="A150" s="72"/>
      <c r="B150" s="153"/>
      <c r="C150" s="153"/>
    </row>
    <row r="151" spans="1:57" ht="15.75" customHeight="1">
      <c r="A151" s="72"/>
      <c r="B151" s="153"/>
      <c r="C151" s="153"/>
    </row>
    <row r="152" spans="1:57" ht="15.75" customHeight="1">
      <c r="A152" s="72"/>
      <c r="B152" s="153"/>
      <c r="C152" s="153"/>
    </row>
    <row r="153" spans="1:57" ht="15.75" customHeight="1">
      <c r="A153" s="72"/>
      <c r="B153" s="153"/>
      <c r="C153" s="153"/>
    </row>
    <row r="154" spans="1:57" ht="15.75" customHeight="1">
      <c r="A154" s="72"/>
      <c r="B154" s="153"/>
      <c r="C154" s="153"/>
    </row>
    <row r="155" spans="1:57" ht="15.75" customHeight="1">
      <c r="A155" s="72"/>
      <c r="B155" s="153"/>
      <c r="C155" s="153"/>
    </row>
    <row r="156" spans="1:57" ht="15.75" customHeight="1">
      <c r="A156" s="72"/>
      <c r="B156" s="153"/>
      <c r="C156" s="153"/>
    </row>
    <row r="157" spans="1:57" ht="15.75" customHeight="1">
      <c r="A157" s="72"/>
      <c r="B157" s="153"/>
      <c r="C157" s="153"/>
    </row>
    <row r="158" spans="1:57" ht="15.75" customHeight="1">
      <c r="A158" s="72"/>
      <c r="B158" s="153"/>
      <c r="C158" s="153"/>
    </row>
    <row r="159" spans="1:57" ht="15.75" customHeight="1">
      <c r="A159" s="72"/>
      <c r="B159" s="153"/>
      <c r="C159" s="153"/>
    </row>
    <row r="160" spans="1:57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 ht="15.75" customHeight="1">
      <c r="A175" s="72"/>
      <c r="B175" s="153"/>
      <c r="C175" s="153"/>
    </row>
    <row r="176" spans="1:3" ht="15.75" customHeight="1">
      <c r="A176" s="72"/>
      <c r="B176" s="153"/>
      <c r="C176" s="153"/>
    </row>
    <row r="177" spans="1:3" ht="15.75" customHeight="1">
      <c r="A177" s="72"/>
      <c r="B177" s="153"/>
      <c r="C177" s="153"/>
    </row>
    <row r="178" spans="1:3" ht="15.75" customHeight="1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  <row r="241" spans="1:3">
      <c r="A241" s="72"/>
      <c r="B241" s="153"/>
      <c r="C241" s="153"/>
    </row>
    <row r="242" spans="1:3">
      <c r="A242" s="72"/>
      <c r="B242" s="153"/>
      <c r="C242" s="153"/>
    </row>
    <row r="243" spans="1:3">
      <c r="A243" s="72"/>
      <c r="B243" s="153"/>
      <c r="C243" s="153"/>
    </row>
    <row r="244" spans="1:3">
      <c r="A244" s="72"/>
      <c r="B244" s="153"/>
      <c r="C244" s="153"/>
    </row>
  </sheetData>
  <sheetProtection selectLockedCells="1"/>
  <protectedRanges>
    <protectedRange sqref="C60" name="Tartomány4"/>
    <protectedRange sqref="C72:C73" name="Tartomány4_1"/>
  </protectedRanges>
  <mergeCells count="65">
    <mergeCell ref="BG6:BG8"/>
    <mergeCell ref="BF6:BF8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A1:BE1"/>
    <mergeCell ref="A2:BE2"/>
    <mergeCell ref="A4:BE4"/>
    <mergeCell ref="A5:BE5"/>
    <mergeCell ref="A3:BE3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X8:Y8"/>
    <mergeCell ref="AP8:AQ8"/>
    <mergeCell ref="Z8:Z9"/>
    <mergeCell ref="BB8:BC8"/>
    <mergeCell ref="BD8:BD9"/>
    <mergeCell ref="BE8:BE9"/>
    <mergeCell ref="D46:AA46"/>
    <mergeCell ref="AB46:AY46"/>
    <mergeCell ref="AZ46:BE4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5:AA55"/>
    <mergeCell ref="AB55:AY55"/>
    <mergeCell ref="AZ55:BE55"/>
    <mergeCell ref="A59:AA59"/>
    <mergeCell ref="A60:AA60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1/b. számú melléklet az  Állami légiközlekedési alapképzési szak tantervéhez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BG244"/>
  <sheetViews>
    <sheetView view="pageBreakPreview" zoomScaleNormal="85" zoomScaleSheetLayoutView="100" workbookViewId="0">
      <pane xSplit="21" ySplit="11" topLeftCell="W31" activePane="bottomRight" state="frozen"/>
      <selection activeCell="AK15" sqref="AK15"/>
      <selection pane="topRight" activeCell="AK15" sqref="AK15"/>
      <selection pane="bottomLeft" activeCell="AK15" sqref="AK15"/>
      <selection pane="bottomRight" sqref="A1:BE73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0.33203125" style="154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hidden="1" customWidth="1"/>
    <col min="17" max="17" width="6.83203125" style="34" hidden="1" customWidth="1"/>
    <col min="18" max="18" width="5.5" style="34" hidden="1" customWidth="1"/>
    <col min="19" max="19" width="6.83203125" style="34" hidden="1" customWidth="1"/>
    <col min="20" max="20" width="5.5" style="34" hidden="1" customWidth="1"/>
    <col min="21" max="21" width="5.6640625" style="34" hidden="1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5.6640625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5.1640625" style="34" bestFit="1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8" style="34" bestFit="1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6.83203125" style="34" bestFit="1" customWidth="1"/>
    <col min="57" max="57" width="9" style="34" customWidth="1"/>
    <col min="58" max="58" width="52.83203125" style="172" bestFit="1" customWidth="1"/>
    <col min="59" max="59" width="39" style="172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433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173"/>
      <c r="BG4" s="173"/>
    </row>
    <row r="5" spans="1:59" ht="21.95" customHeight="1" thickBot="1">
      <c r="A5" s="757" t="s">
        <v>434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</row>
    <row r="6" spans="1:59" ht="15.95" customHeight="1" thickTop="1" thickBot="1">
      <c r="A6" s="843" t="s">
        <v>1</v>
      </c>
      <c r="B6" s="846" t="s">
        <v>2</v>
      </c>
      <c r="C6" s="849" t="s">
        <v>3</v>
      </c>
      <c r="D6" s="852" t="s">
        <v>4</v>
      </c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2" t="s">
        <v>4</v>
      </c>
      <c r="AC6" s="853"/>
      <c r="AD6" s="853"/>
      <c r="AE6" s="853"/>
      <c r="AF6" s="853"/>
      <c r="AG6" s="853"/>
      <c r="AH6" s="853"/>
      <c r="AI6" s="853"/>
      <c r="AJ6" s="853"/>
      <c r="AK6" s="853"/>
      <c r="AL6" s="853"/>
      <c r="AM6" s="853"/>
      <c r="AN6" s="853"/>
      <c r="AO6" s="853"/>
      <c r="AP6" s="853"/>
      <c r="AQ6" s="853"/>
      <c r="AR6" s="853"/>
      <c r="AS6" s="853"/>
      <c r="AT6" s="853"/>
      <c r="AU6" s="853"/>
      <c r="AV6" s="853"/>
      <c r="AW6" s="853"/>
      <c r="AX6" s="853"/>
      <c r="AY6" s="853"/>
      <c r="AZ6" s="826" t="s">
        <v>5</v>
      </c>
      <c r="BA6" s="827"/>
      <c r="BB6" s="827"/>
      <c r="BC6" s="827"/>
      <c r="BD6" s="827"/>
      <c r="BE6" s="828"/>
      <c r="BF6" s="840" t="s">
        <v>47</v>
      </c>
      <c r="BG6" s="837" t="s">
        <v>48</v>
      </c>
    </row>
    <row r="7" spans="1:59" ht="15.95" customHeight="1">
      <c r="A7" s="844"/>
      <c r="B7" s="847"/>
      <c r="C7" s="850"/>
      <c r="D7" s="832" t="s">
        <v>6</v>
      </c>
      <c r="E7" s="833"/>
      <c r="F7" s="833"/>
      <c r="G7" s="833"/>
      <c r="H7" s="833"/>
      <c r="I7" s="834"/>
      <c r="J7" s="835" t="s">
        <v>7</v>
      </c>
      <c r="K7" s="833"/>
      <c r="L7" s="833"/>
      <c r="M7" s="833"/>
      <c r="N7" s="833"/>
      <c r="O7" s="836"/>
      <c r="P7" s="832" t="s">
        <v>8</v>
      </c>
      <c r="Q7" s="833"/>
      <c r="R7" s="833"/>
      <c r="S7" s="833"/>
      <c r="T7" s="833"/>
      <c r="U7" s="834"/>
      <c r="V7" s="832" t="s">
        <v>9</v>
      </c>
      <c r="W7" s="833"/>
      <c r="X7" s="833"/>
      <c r="Y7" s="833"/>
      <c r="Z7" s="833"/>
      <c r="AA7" s="834"/>
      <c r="AB7" s="835" t="s">
        <v>10</v>
      </c>
      <c r="AC7" s="833"/>
      <c r="AD7" s="833"/>
      <c r="AE7" s="833"/>
      <c r="AF7" s="833"/>
      <c r="AG7" s="834"/>
      <c r="AH7" s="835" t="s">
        <v>11</v>
      </c>
      <c r="AI7" s="833"/>
      <c r="AJ7" s="833"/>
      <c r="AK7" s="833"/>
      <c r="AL7" s="833"/>
      <c r="AM7" s="836"/>
      <c r="AN7" s="832" t="s">
        <v>34</v>
      </c>
      <c r="AO7" s="833"/>
      <c r="AP7" s="833"/>
      <c r="AQ7" s="833"/>
      <c r="AR7" s="833"/>
      <c r="AS7" s="834"/>
      <c r="AT7" s="835" t="s">
        <v>35</v>
      </c>
      <c r="AU7" s="833"/>
      <c r="AV7" s="833"/>
      <c r="AW7" s="833"/>
      <c r="AX7" s="833"/>
      <c r="AY7" s="834"/>
      <c r="AZ7" s="829"/>
      <c r="BA7" s="872"/>
      <c r="BB7" s="872"/>
      <c r="BC7" s="872"/>
      <c r="BD7" s="872"/>
      <c r="BE7" s="873"/>
      <c r="BF7" s="841"/>
      <c r="BG7" s="838"/>
    </row>
    <row r="8" spans="1:59" ht="15.95" customHeight="1">
      <c r="A8" s="844"/>
      <c r="B8" s="847"/>
      <c r="C8" s="850"/>
      <c r="D8" s="871" t="s">
        <v>12</v>
      </c>
      <c r="E8" s="860"/>
      <c r="F8" s="859" t="s">
        <v>13</v>
      </c>
      <c r="G8" s="860"/>
      <c r="H8" s="861" t="s">
        <v>14</v>
      </c>
      <c r="I8" s="865" t="s">
        <v>36</v>
      </c>
      <c r="J8" s="867" t="s">
        <v>12</v>
      </c>
      <c r="K8" s="860"/>
      <c r="L8" s="859" t="s">
        <v>13</v>
      </c>
      <c r="M8" s="860"/>
      <c r="N8" s="861" t="s">
        <v>14</v>
      </c>
      <c r="O8" s="869" t="s">
        <v>36</v>
      </c>
      <c r="P8" s="871" t="s">
        <v>12</v>
      </c>
      <c r="Q8" s="860"/>
      <c r="R8" s="859" t="s">
        <v>13</v>
      </c>
      <c r="S8" s="860"/>
      <c r="T8" s="861" t="s">
        <v>14</v>
      </c>
      <c r="U8" s="865" t="s">
        <v>36</v>
      </c>
      <c r="V8" s="871" t="s">
        <v>12</v>
      </c>
      <c r="W8" s="860"/>
      <c r="X8" s="859" t="s">
        <v>13</v>
      </c>
      <c r="Y8" s="860"/>
      <c r="Z8" s="861" t="s">
        <v>14</v>
      </c>
      <c r="AA8" s="865" t="s">
        <v>36</v>
      </c>
      <c r="AB8" s="867" t="s">
        <v>12</v>
      </c>
      <c r="AC8" s="860"/>
      <c r="AD8" s="859" t="s">
        <v>13</v>
      </c>
      <c r="AE8" s="860"/>
      <c r="AF8" s="861" t="s">
        <v>14</v>
      </c>
      <c r="AG8" s="865" t="s">
        <v>36</v>
      </c>
      <c r="AH8" s="867" t="s">
        <v>12</v>
      </c>
      <c r="AI8" s="860"/>
      <c r="AJ8" s="859" t="s">
        <v>13</v>
      </c>
      <c r="AK8" s="860"/>
      <c r="AL8" s="861" t="s">
        <v>14</v>
      </c>
      <c r="AM8" s="869" t="s">
        <v>36</v>
      </c>
      <c r="AN8" s="871" t="s">
        <v>12</v>
      </c>
      <c r="AO8" s="860"/>
      <c r="AP8" s="859" t="s">
        <v>13</v>
      </c>
      <c r="AQ8" s="860"/>
      <c r="AR8" s="861" t="s">
        <v>14</v>
      </c>
      <c r="AS8" s="865" t="s">
        <v>36</v>
      </c>
      <c r="AT8" s="867" t="s">
        <v>12</v>
      </c>
      <c r="AU8" s="860"/>
      <c r="AV8" s="859" t="s">
        <v>13</v>
      </c>
      <c r="AW8" s="860"/>
      <c r="AX8" s="861" t="s">
        <v>14</v>
      </c>
      <c r="AY8" s="868" t="s">
        <v>36</v>
      </c>
      <c r="AZ8" s="867" t="s">
        <v>12</v>
      </c>
      <c r="BA8" s="860"/>
      <c r="BB8" s="859" t="s">
        <v>13</v>
      </c>
      <c r="BC8" s="860"/>
      <c r="BD8" s="861" t="s">
        <v>14</v>
      </c>
      <c r="BE8" s="863" t="s">
        <v>43</v>
      </c>
      <c r="BF8" s="842"/>
      <c r="BG8" s="839"/>
    </row>
    <row r="9" spans="1:59" s="45" customFormat="1" ht="80.099999999999994" customHeight="1" thickBot="1">
      <c r="A9" s="845"/>
      <c r="B9" s="848"/>
      <c r="C9" s="851"/>
      <c r="D9" s="37" t="s">
        <v>37</v>
      </c>
      <c r="E9" s="38" t="s">
        <v>38</v>
      </c>
      <c r="F9" s="39" t="s">
        <v>37</v>
      </c>
      <c r="G9" s="38" t="s">
        <v>38</v>
      </c>
      <c r="H9" s="862"/>
      <c r="I9" s="866"/>
      <c r="J9" s="40" t="s">
        <v>37</v>
      </c>
      <c r="K9" s="38" t="s">
        <v>38</v>
      </c>
      <c r="L9" s="39" t="s">
        <v>37</v>
      </c>
      <c r="M9" s="38" t="s">
        <v>38</v>
      </c>
      <c r="N9" s="862"/>
      <c r="O9" s="870"/>
      <c r="P9" s="37" t="s">
        <v>37</v>
      </c>
      <c r="Q9" s="38" t="s">
        <v>38</v>
      </c>
      <c r="R9" s="39" t="s">
        <v>37</v>
      </c>
      <c r="S9" s="38" t="s">
        <v>38</v>
      </c>
      <c r="T9" s="862"/>
      <c r="U9" s="866"/>
      <c r="V9" s="37" t="s">
        <v>37</v>
      </c>
      <c r="W9" s="38" t="s">
        <v>38</v>
      </c>
      <c r="X9" s="39" t="s">
        <v>37</v>
      </c>
      <c r="Y9" s="38" t="s">
        <v>38</v>
      </c>
      <c r="Z9" s="862"/>
      <c r="AA9" s="866"/>
      <c r="AB9" s="40" t="s">
        <v>37</v>
      </c>
      <c r="AC9" s="38" t="s">
        <v>38</v>
      </c>
      <c r="AD9" s="39" t="s">
        <v>37</v>
      </c>
      <c r="AE9" s="38" t="s">
        <v>38</v>
      </c>
      <c r="AF9" s="862"/>
      <c r="AG9" s="866"/>
      <c r="AH9" s="40" t="s">
        <v>37</v>
      </c>
      <c r="AI9" s="38" t="s">
        <v>38</v>
      </c>
      <c r="AJ9" s="39" t="s">
        <v>37</v>
      </c>
      <c r="AK9" s="38" t="s">
        <v>38</v>
      </c>
      <c r="AL9" s="862"/>
      <c r="AM9" s="870"/>
      <c r="AN9" s="37" t="s">
        <v>37</v>
      </c>
      <c r="AO9" s="38" t="s">
        <v>38</v>
      </c>
      <c r="AP9" s="39" t="s">
        <v>37</v>
      </c>
      <c r="AQ9" s="38" t="s">
        <v>38</v>
      </c>
      <c r="AR9" s="862"/>
      <c r="AS9" s="866"/>
      <c r="AT9" s="40" t="s">
        <v>37</v>
      </c>
      <c r="AU9" s="38" t="s">
        <v>38</v>
      </c>
      <c r="AV9" s="39" t="s">
        <v>37</v>
      </c>
      <c r="AW9" s="38" t="s">
        <v>38</v>
      </c>
      <c r="AX9" s="862"/>
      <c r="AY9" s="820"/>
      <c r="AZ9" s="40" t="s">
        <v>37</v>
      </c>
      <c r="BA9" s="38" t="s">
        <v>39</v>
      </c>
      <c r="BB9" s="39" t="s">
        <v>37</v>
      </c>
      <c r="BC9" s="38" t="s">
        <v>39</v>
      </c>
      <c r="BD9" s="862"/>
      <c r="BE9" s="864"/>
      <c r="BF9" s="286"/>
      <c r="BG9" s="79"/>
    </row>
    <row r="10" spans="1:59" s="45" customFormat="1" ht="15.75" customHeight="1" thickBot="1">
      <c r="A10" s="41"/>
      <c r="B10" s="42"/>
      <c r="C10" s="43" t="s">
        <v>54</v>
      </c>
      <c r="D10" s="44">
        <f>SUM(ÁLK_ALAPOZÓ!D58)</f>
        <v>0</v>
      </c>
      <c r="E10" s="109">
        <f>SUM(ÁLK_ALAPOZÓ!E58)</f>
        <v>0</v>
      </c>
      <c r="F10" s="109">
        <f>SUM(ÁLK_ALAPOZÓ!F58)</f>
        <v>40</v>
      </c>
      <c r="G10" s="109">
        <f>SUM(ÁLK_ALAPOZÓ!G58)</f>
        <v>600</v>
      </c>
      <c r="H10" s="109">
        <f>SUM(ÁLK_ALAPOZÓ!H58)</f>
        <v>27</v>
      </c>
      <c r="I10" s="109" t="s">
        <v>17</v>
      </c>
      <c r="J10" s="44">
        <f>SUM(ÁLK_ALAPOZÓ!J58)</f>
        <v>19</v>
      </c>
      <c r="K10" s="109">
        <f>SUM(ÁLK_ALAPOZÓ!K58)</f>
        <v>266</v>
      </c>
      <c r="L10" s="109">
        <f>SUM(ÁLK_ALAPOZÓ!L58)</f>
        <v>11</v>
      </c>
      <c r="M10" s="109">
        <f>SUM(ÁLK_ALAPOZÓ!M58)</f>
        <v>154</v>
      </c>
      <c r="N10" s="109">
        <f>SUM(ÁLK_ALAPOZÓ!N58)</f>
        <v>29</v>
      </c>
      <c r="O10" s="109" t="s">
        <v>17</v>
      </c>
      <c r="P10" s="44">
        <f>SUM(ÁLK_ALAPOZÓ!P58)</f>
        <v>10</v>
      </c>
      <c r="Q10" s="109">
        <f>SUM(ÁLK_ALAPOZÓ!Q58)</f>
        <v>140</v>
      </c>
      <c r="R10" s="109">
        <f>SUM(ÁLK_ALAPOZÓ!R58)</f>
        <v>21</v>
      </c>
      <c r="S10" s="109">
        <f>SUM(ÁLK_ALAPOZÓ!S58)</f>
        <v>304</v>
      </c>
      <c r="T10" s="109">
        <f>SUM(ÁLK_ALAPOZÓ!T58)</f>
        <v>28</v>
      </c>
      <c r="U10" s="109" t="s">
        <v>17</v>
      </c>
      <c r="V10" s="44">
        <f>SUM(ÁLK_ALAPOZÓ!V58)</f>
        <v>4</v>
      </c>
      <c r="W10" s="44">
        <f>SUM(ÁLK_ALAPOZÓ!W58)</f>
        <v>56</v>
      </c>
      <c r="X10" s="44">
        <f>SUM(ÁLK_ALAPOZÓ!X58)</f>
        <v>10</v>
      </c>
      <c r="Y10" s="44">
        <f>SUM(ÁLK_ALAPOZÓ!Y58)</f>
        <v>140</v>
      </c>
      <c r="Z10" s="44">
        <f>SUM(ÁLK_ALAPOZÓ!Z58)</f>
        <v>13</v>
      </c>
      <c r="AA10" s="109" t="s">
        <v>17</v>
      </c>
      <c r="AB10" s="44">
        <f>SUM(ÁLK_ALAPOZÓ!AB58)</f>
        <v>3</v>
      </c>
      <c r="AC10" s="44">
        <f>SUM(ÁLK_ALAPOZÓ!AC58)</f>
        <v>42</v>
      </c>
      <c r="AD10" s="44">
        <f>SUM(ÁLK_ALAPOZÓ!AD58)</f>
        <v>3</v>
      </c>
      <c r="AE10" s="44">
        <f>SUM(ÁLK_ALAPOZÓ!AE58)</f>
        <v>42</v>
      </c>
      <c r="AF10" s="109">
        <f>SUM(ÁLK_ALAPOZÓ!AF58)</f>
        <v>7</v>
      </c>
      <c r="AG10" s="109" t="s">
        <v>17</v>
      </c>
      <c r="AH10" s="44">
        <f>SUM(ÁLK_ALAPOZÓ!AH58)</f>
        <v>1</v>
      </c>
      <c r="AI10" s="109">
        <f>SUM(ÁLK_ALAPOZÓ!AI58)</f>
        <v>14</v>
      </c>
      <c r="AJ10" s="109">
        <f>SUM(ÁLK_ALAPOZÓ!AJ58)</f>
        <v>3</v>
      </c>
      <c r="AK10" s="109">
        <f>SUM(ÁLK_ALAPOZÓ!AK58)</f>
        <v>42</v>
      </c>
      <c r="AL10" s="109">
        <f>SUM(ÁLK_ALAPOZÓ!AL58)</f>
        <v>4</v>
      </c>
      <c r="AM10" s="109" t="s">
        <v>17</v>
      </c>
      <c r="AN10" s="44">
        <f>SUM(ÁLK_ALAPOZÓ!AN58)</f>
        <v>0</v>
      </c>
      <c r="AO10" s="109">
        <f>SUM(ÁLK_ALAPOZÓ!AO58)</f>
        <v>0</v>
      </c>
      <c r="AP10" s="109">
        <f>SUM(ÁLK_ALAPOZÓ!AP58)</f>
        <v>2</v>
      </c>
      <c r="AQ10" s="109">
        <f>SUM(ÁLK_ALAPOZÓ!AQ58)</f>
        <v>28</v>
      </c>
      <c r="AR10" s="109">
        <f>SUM(ÁLK_ALAPOZÓ!AR58)</f>
        <v>2</v>
      </c>
      <c r="AS10" s="109" t="s">
        <v>17</v>
      </c>
      <c r="AT10" s="44">
        <f>SUM(ÁLK_ALAPOZÓ!AT58)</f>
        <v>2</v>
      </c>
      <c r="AU10" s="44">
        <f>SUM(ÁLK_ALAPOZÓ!AU58)</f>
        <v>28</v>
      </c>
      <c r="AV10" s="44">
        <f>SUM(ÁLK_ALAPOZÓ!AV58)</f>
        <v>2</v>
      </c>
      <c r="AW10" s="44">
        <f>SUM(ÁLK_ALAPOZÓ!AW58)</f>
        <v>28</v>
      </c>
      <c r="AX10" s="109">
        <f>SUM(ÁLK_ALAPOZÓ!AX58)</f>
        <v>12</v>
      </c>
      <c r="AY10" s="110" t="s">
        <v>17</v>
      </c>
      <c r="AZ10" s="55">
        <f>SUM(ÁLK_ALAPOZÓ!AZ58)</f>
        <v>39</v>
      </c>
      <c r="BA10" s="109">
        <f>SUM(ÁLK_ALAPOZÓ!BA58)</f>
        <v>546</v>
      </c>
      <c r="BB10" s="109">
        <f>SUM(ÁLK_ALAPOZÓ!BB58)</f>
        <v>92</v>
      </c>
      <c r="BC10" s="109">
        <f>SUM(ÁLK_ALAPOZÓ!BC58)</f>
        <v>1458</v>
      </c>
      <c r="BD10" s="109">
        <f>SUM(ÁLK_ALAPOZÓ!BD58)</f>
        <v>122</v>
      </c>
      <c r="BE10" s="111">
        <f>SUM(ÁLK_ALAPOZÓ!BE58)</f>
        <v>131</v>
      </c>
      <c r="BF10" s="287"/>
      <c r="BG10" s="175"/>
    </row>
    <row r="11" spans="1:59" s="2" customFormat="1" ht="15.75" customHeight="1">
      <c r="A11" s="46" t="s">
        <v>7</v>
      </c>
      <c r="B11" s="47"/>
      <c r="C11" s="208" t="s">
        <v>50</v>
      </c>
      <c r="D11" s="49"/>
      <c r="E11" s="50"/>
      <c r="F11" s="51"/>
      <c r="G11" s="50"/>
      <c r="H11" s="51"/>
      <c r="I11" s="52"/>
      <c r="J11" s="51"/>
      <c r="K11" s="50"/>
      <c r="L11" s="51"/>
      <c r="M11" s="50"/>
      <c r="N11" s="51"/>
      <c r="O11" s="52"/>
      <c r="P11" s="51"/>
      <c r="Q11" s="50"/>
      <c r="R11" s="51"/>
      <c r="S11" s="50"/>
      <c r="T11" s="51"/>
      <c r="U11" s="52"/>
      <c r="V11" s="51"/>
      <c r="W11" s="50"/>
      <c r="X11" s="51"/>
      <c r="Y11" s="50"/>
      <c r="Z11" s="51"/>
      <c r="AA11" s="112"/>
      <c r="AB11" s="51"/>
      <c r="AC11" s="50"/>
      <c r="AD11" s="51"/>
      <c r="AE11" s="50"/>
      <c r="AF11" s="51"/>
      <c r="AG11" s="52"/>
      <c r="AH11" s="51"/>
      <c r="AI11" s="50"/>
      <c r="AJ11" s="51"/>
      <c r="AK11" s="50"/>
      <c r="AL11" s="51"/>
      <c r="AM11" s="52"/>
      <c r="AN11" s="51"/>
      <c r="AO11" s="50"/>
      <c r="AP11" s="51"/>
      <c r="AQ11" s="50"/>
      <c r="AR11" s="51"/>
      <c r="AS11" s="52"/>
      <c r="AT11" s="51"/>
      <c r="AU11" s="50"/>
      <c r="AV11" s="51"/>
      <c r="AW11" s="50"/>
      <c r="AX11" s="51"/>
      <c r="AY11" s="53"/>
      <c r="AZ11" s="54"/>
      <c r="BA11" s="54"/>
      <c r="BB11" s="54"/>
      <c r="BC11" s="54"/>
      <c r="BD11" s="288" t="str">
        <f t="shared" ref="BD11:BD43" si="0">IF(N11+H11+T11+Z11+AF11+AL11+AR11+AX11=0,"",N11+H11+T11+Z11+AF11+AL11+AR11+AX11)</f>
        <v/>
      </c>
      <c r="BE11" s="289"/>
    </row>
    <row r="12" spans="1:59" ht="15.75" customHeight="1">
      <c r="A12" s="302" t="s">
        <v>528</v>
      </c>
      <c r="B12" s="600" t="s">
        <v>15</v>
      </c>
      <c r="C12" s="439" t="s">
        <v>107</v>
      </c>
      <c r="D12" s="420"/>
      <c r="E12" s="421" t="s">
        <v>184</v>
      </c>
      <c r="F12" s="420"/>
      <c r="G12" s="421" t="s">
        <v>184</v>
      </c>
      <c r="H12" s="420"/>
      <c r="I12" s="422"/>
      <c r="J12" s="423"/>
      <c r="K12" s="421" t="s">
        <v>184</v>
      </c>
      <c r="L12" s="424"/>
      <c r="M12" s="421" t="s">
        <v>184</v>
      </c>
      <c r="N12" s="424"/>
      <c r="O12" s="425"/>
      <c r="P12" s="424"/>
      <c r="Q12" s="421" t="s">
        <v>184</v>
      </c>
      <c r="R12" s="424"/>
      <c r="S12" s="421" t="s">
        <v>184</v>
      </c>
      <c r="T12" s="424"/>
      <c r="U12" s="426"/>
      <c r="V12" s="423"/>
      <c r="W12" s="421">
        <v>6</v>
      </c>
      <c r="X12" s="424"/>
      <c r="Y12" s="421">
        <v>22</v>
      </c>
      <c r="Z12" s="436">
        <v>2</v>
      </c>
      <c r="AA12" s="425" t="s">
        <v>150</v>
      </c>
      <c r="AB12" s="309"/>
      <c r="AC12" s="306" t="s">
        <v>184</v>
      </c>
      <c r="AD12" s="309"/>
      <c r="AE12" s="306" t="s">
        <v>184</v>
      </c>
      <c r="AF12" s="309"/>
      <c r="AG12" s="311"/>
      <c r="AH12" s="308"/>
      <c r="AI12" s="306" t="s">
        <v>184</v>
      </c>
      <c r="AJ12" s="309"/>
      <c r="AK12" s="306" t="s">
        <v>184</v>
      </c>
      <c r="AL12" s="309"/>
      <c r="AM12" s="310"/>
      <c r="AN12" s="308"/>
      <c r="AO12" s="306" t="s">
        <v>184</v>
      </c>
      <c r="AP12" s="309"/>
      <c r="AQ12" s="306" t="s">
        <v>184</v>
      </c>
      <c r="AR12" s="309"/>
      <c r="AS12" s="310"/>
      <c r="AT12" s="309"/>
      <c r="AU12" s="306" t="s">
        <v>184</v>
      </c>
      <c r="AV12" s="309"/>
      <c r="AW12" s="306" t="s">
        <v>184</v>
      </c>
      <c r="AX12" s="309"/>
      <c r="AY12" s="309"/>
      <c r="AZ12" s="313" t="str">
        <f t="shared" ref="AZ12:AZ43" si="1">IF(D12+J12+P12+V12+AB12+AH12+AN12+AT12=0,"",D12+J12+P12+V12+AB12+AH12+AN12+AT12)</f>
        <v/>
      </c>
      <c r="BA12" s="314">
        <v>6</v>
      </c>
      <c r="BB12" s="315" t="str">
        <f t="shared" ref="BB12:BB43" si="2">IF(F12+L12+R12+X12+AD12+AJ12+AP12+AV12=0,"",F12+L12+R12+X12+AD12+AJ12+AP12+AV12)</f>
        <v/>
      </c>
      <c r="BC12" s="314">
        <v>22</v>
      </c>
      <c r="BD12" s="315">
        <f t="shared" si="0"/>
        <v>2</v>
      </c>
      <c r="BE12" s="316">
        <v>2</v>
      </c>
      <c r="BF12" s="287" t="s">
        <v>231</v>
      </c>
      <c r="BG12" s="174" t="s">
        <v>292</v>
      </c>
    </row>
    <row r="13" spans="1:59" s="17" customFormat="1" ht="15.75" customHeight="1">
      <c r="A13" s="640" t="s">
        <v>405</v>
      </c>
      <c r="B13" s="600" t="s">
        <v>15</v>
      </c>
      <c r="C13" s="438" t="s">
        <v>78</v>
      </c>
      <c r="D13" s="435"/>
      <c r="E13" s="421" t="str">
        <f t="shared" ref="E13:E14" si="3">IF(D13*14=0,"",D13*14)</f>
        <v/>
      </c>
      <c r="F13" s="420"/>
      <c r="G13" s="421" t="str">
        <f t="shared" ref="G13:G14" si="4">IF(F13*14=0,"",F13*14)</f>
        <v/>
      </c>
      <c r="H13" s="420"/>
      <c r="I13" s="422"/>
      <c r="J13" s="423"/>
      <c r="K13" s="421" t="str">
        <f t="shared" ref="K13:K14" si="5">IF(J13*14=0,"",J13*14)</f>
        <v/>
      </c>
      <c r="L13" s="424"/>
      <c r="M13" s="421" t="str">
        <f t="shared" ref="M13:M14" si="6">IF(L13*14=0,"",L13*14)</f>
        <v/>
      </c>
      <c r="N13" s="424"/>
      <c r="O13" s="425"/>
      <c r="P13" s="424"/>
      <c r="Q13" s="421" t="str">
        <f t="shared" ref="Q13:Q14" si="7">IF(P13*14=0,"",P13*14)</f>
        <v/>
      </c>
      <c r="R13" s="424"/>
      <c r="S13" s="421" t="str">
        <f t="shared" ref="S13:S14" si="8">IF(R13*14=0,"",R13*14)</f>
        <v/>
      </c>
      <c r="T13" s="424"/>
      <c r="U13" s="426"/>
      <c r="V13" s="423">
        <v>4</v>
      </c>
      <c r="W13" s="421">
        <f>IF(V13*14=0,"",V13*14)</f>
        <v>56</v>
      </c>
      <c r="X13" s="424">
        <v>1</v>
      </c>
      <c r="Y13" s="421">
        <f t="shared" ref="Y13:Y14" si="9">IF(X13*14=0,"",X13*14)</f>
        <v>14</v>
      </c>
      <c r="Z13" s="436">
        <v>4</v>
      </c>
      <c r="AA13" s="425" t="s">
        <v>104</v>
      </c>
      <c r="AB13" s="424"/>
      <c r="AC13" s="421" t="str">
        <f t="shared" ref="AC13:AC14" si="10">IF(AB13*14=0,"",AB13*14)</f>
        <v/>
      </c>
      <c r="AD13" s="424"/>
      <c r="AE13" s="421" t="str">
        <f t="shared" ref="AE13:AE14" si="11">IF(AD13*14=0,"",AD13*14)</f>
        <v/>
      </c>
      <c r="AF13" s="424"/>
      <c r="AG13" s="426"/>
      <c r="AH13" s="423"/>
      <c r="AI13" s="421" t="str">
        <f t="shared" ref="AI13:AI14" si="12">IF(AH13*14=0,"",AH13*14)</f>
        <v/>
      </c>
      <c r="AJ13" s="424"/>
      <c r="AK13" s="421" t="str">
        <f t="shared" ref="AK13:AK14" si="13">IF(AJ13*14=0,"",AJ13*14)</f>
        <v/>
      </c>
      <c r="AL13" s="424"/>
      <c r="AM13" s="425"/>
      <c r="AN13" s="423"/>
      <c r="AO13" s="421" t="str">
        <f t="shared" ref="AO13:AO14" si="14">IF(AN13*14=0,"",AN13*14)</f>
        <v/>
      </c>
      <c r="AP13" s="424"/>
      <c r="AQ13" s="421" t="str">
        <f t="shared" ref="AQ13:AQ14" si="15">IF(AP13*14=0,"",AP13*14)</f>
        <v/>
      </c>
      <c r="AR13" s="424"/>
      <c r="AS13" s="425"/>
      <c r="AT13" s="424"/>
      <c r="AU13" s="421" t="str">
        <f t="shared" ref="AU13:AU14" si="16">IF(AT13*14=0,"",AT13*14)</f>
        <v/>
      </c>
      <c r="AV13" s="424"/>
      <c r="AW13" s="421" t="str">
        <f t="shared" ref="AW13:AW14" si="17">IF(AV13*14=0,"",AV13*14)</f>
        <v/>
      </c>
      <c r="AX13" s="424"/>
      <c r="AY13" s="424"/>
      <c r="AZ13" s="429">
        <f>IF(D13+J13+P13+V13+AB13+AH13+AN13+AT13=0,"",D13+J13+P13+V13+AB13+AH13+AN13+AT13)</f>
        <v>4</v>
      </c>
      <c r="BA13" s="421">
        <f>IF((D13+J13+P13+V13+AB13+AH13+AN13+AT13)*14=0,"",(D13+J13+P13+V13+AB13+AH13+AN13+AT13)*14)</f>
        <v>56</v>
      </c>
      <c r="BB13" s="430">
        <f>IF(F13+L13+R13+X13+AD13+AJ13+AP13+AV13=0,"",F13+L13+R13+X13+AD13+AJ13+AP13+AV13)</f>
        <v>1</v>
      </c>
      <c r="BC13" s="421">
        <f>IF((L13+F13+R13+X13+AD13+AJ13+AP13+AV13)*14=0,"",(L13+F13+R13+X13+AD13+AJ13+AP13+AV13)*14)</f>
        <v>14</v>
      </c>
      <c r="BD13" s="430">
        <f>IF(N13+H13+T13+Z13+AF13+AL13+AR13+AX13=0,"",N13+H13+T13+Z13+AF13+AL13+AR13+AX13)</f>
        <v>4</v>
      </c>
      <c r="BE13" s="431">
        <f>IF(D13+F13+L13+J13+P13+R13+V13+X13+AB13+AD13+AH13+AJ13+AN13+AP13+AT13+AV13=0,"",D13+F13+L13+J13+P13+R13+V13+X13+AB13+AD13+AH13+AJ13+AN13+AP13+AT13+AV13)</f>
        <v>5</v>
      </c>
      <c r="BF13" s="273" t="s">
        <v>222</v>
      </c>
      <c r="BG13" s="174" t="s">
        <v>245</v>
      </c>
    </row>
    <row r="14" spans="1:59" s="17" customFormat="1" ht="15.75" customHeight="1">
      <c r="A14" s="640" t="s">
        <v>257</v>
      </c>
      <c r="B14" s="600" t="s">
        <v>15</v>
      </c>
      <c r="C14" s="438" t="s">
        <v>79</v>
      </c>
      <c r="D14" s="435"/>
      <c r="E14" s="421" t="str">
        <f t="shared" si="3"/>
        <v/>
      </c>
      <c r="F14" s="420"/>
      <c r="G14" s="421" t="str">
        <f t="shared" si="4"/>
        <v/>
      </c>
      <c r="H14" s="420"/>
      <c r="I14" s="422"/>
      <c r="J14" s="423"/>
      <c r="K14" s="421" t="str">
        <f t="shared" si="5"/>
        <v/>
      </c>
      <c r="L14" s="424"/>
      <c r="M14" s="421" t="str">
        <f t="shared" si="6"/>
        <v/>
      </c>
      <c r="N14" s="424"/>
      <c r="O14" s="425"/>
      <c r="P14" s="424"/>
      <c r="Q14" s="421" t="str">
        <f t="shared" si="7"/>
        <v/>
      </c>
      <c r="R14" s="424"/>
      <c r="S14" s="421" t="str">
        <f t="shared" si="8"/>
        <v/>
      </c>
      <c r="T14" s="424"/>
      <c r="U14" s="426"/>
      <c r="V14" s="423">
        <v>4</v>
      </c>
      <c r="W14" s="421">
        <f t="shared" ref="W14" si="18">IF(V14*14=0,"",V14*14)</f>
        <v>56</v>
      </c>
      <c r="X14" s="424">
        <v>1</v>
      </c>
      <c r="Y14" s="421">
        <f t="shared" si="9"/>
        <v>14</v>
      </c>
      <c r="Z14" s="436">
        <v>4</v>
      </c>
      <c r="AA14" s="425" t="s">
        <v>104</v>
      </c>
      <c r="AB14" s="424"/>
      <c r="AC14" s="421" t="str">
        <f t="shared" si="10"/>
        <v/>
      </c>
      <c r="AD14" s="424"/>
      <c r="AE14" s="421" t="str">
        <f t="shared" si="11"/>
        <v/>
      </c>
      <c r="AF14" s="424"/>
      <c r="AG14" s="426"/>
      <c r="AH14" s="423"/>
      <c r="AI14" s="421" t="str">
        <f t="shared" si="12"/>
        <v/>
      </c>
      <c r="AJ14" s="424"/>
      <c r="AK14" s="421" t="str">
        <f t="shared" si="13"/>
        <v/>
      </c>
      <c r="AL14" s="424"/>
      <c r="AM14" s="425"/>
      <c r="AN14" s="423"/>
      <c r="AO14" s="421" t="str">
        <f t="shared" si="14"/>
        <v/>
      </c>
      <c r="AP14" s="424"/>
      <c r="AQ14" s="421" t="str">
        <f t="shared" si="15"/>
        <v/>
      </c>
      <c r="AR14" s="424"/>
      <c r="AS14" s="425"/>
      <c r="AT14" s="424"/>
      <c r="AU14" s="421" t="str">
        <f t="shared" si="16"/>
        <v/>
      </c>
      <c r="AV14" s="424"/>
      <c r="AW14" s="421" t="str">
        <f t="shared" si="17"/>
        <v/>
      </c>
      <c r="AX14" s="424"/>
      <c r="AY14" s="424"/>
      <c r="AZ14" s="429">
        <f>IF(D14+J14+P14+V14+AB14+AH14+AN14+AT14=0,"",D14+J14+P14+V14+AB14+AH14+AN14+AT14)</f>
        <v>4</v>
      </c>
      <c r="BA14" s="421">
        <f>IF((D14+J14+P14+V14+AB14+AH14+AN14+AT14)*14=0,"",(D14+J14+P14+V14+AB14+AH14+AN14+AT14)*14)</f>
        <v>56</v>
      </c>
      <c r="BB14" s="430">
        <f>IF(F14+L14+R14+X14+AD14+AJ14+AP14+AV14=0,"",F14+L14+R14+X14+AD14+AJ14+AP14+AV14)</f>
        <v>1</v>
      </c>
      <c r="BC14" s="421">
        <f>IF((L14+F14+R14+X14+AD14+AJ14+AP14+AV14)*14=0,"",(L14+F14+R14+X14+AD14+AJ14+AP14+AV14)*14)</f>
        <v>14</v>
      </c>
      <c r="BD14" s="430">
        <f>IF(N14+H14+T14+Z14+AF14+AL14+AR14+AX14=0,"",N14+H14+T14+Z14+AF14+AL14+AR14+AX14)</f>
        <v>4</v>
      </c>
      <c r="BE14" s="431">
        <f>IF(D14+F14+L14+J14+P14+R14+V14+X14+AB14+AD14+AH14+AJ14+AN14+AP14+AT14+AV14=0,"",D14+F14+L14+J14+P14+R14+V14+X14+AB14+AD14+AH14+AJ14+AN14+AP14+AT14+AV14)</f>
        <v>5</v>
      </c>
      <c r="BF14" s="273" t="s">
        <v>262</v>
      </c>
      <c r="BG14" s="93" t="s">
        <v>263</v>
      </c>
    </row>
    <row r="15" spans="1:59" ht="15.75" customHeight="1">
      <c r="A15" s="302" t="s">
        <v>529</v>
      </c>
      <c r="B15" s="512" t="s">
        <v>15</v>
      </c>
      <c r="C15" s="439" t="s">
        <v>106</v>
      </c>
      <c r="D15" s="420"/>
      <c r="E15" s="421" t="s">
        <v>184</v>
      </c>
      <c r="F15" s="420"/>
      <c r="G15" s="421" t="s">
        <v>184</v>
      </c>
      <c r="H15" s="420"/>
      <c r="I15" s="422"/>
      <c r="J15" s="423"/>
      <c r="K15" s="421" t="s">
        <v>184</v>
      </c>
      <c r="L15" s="424"/>
      <c r="M15" s="421" t="s">
        <v>184</v>
      </c>
      <c r="N15" s="424"/>
      <c r="O15" s="425"/>
      <c r="P15" s="424"/>
      <c r="Q15" s="421" t="s">
        <v>184</v>
      </c>
      <c r="R15" s="424"/>
      <c r="S15" s="421" t="s">
        <v>184</v>
      </c>
      <c r="T15" s="424"/>
      <c r="U15" s="426"/>
      <c r="V15" s="423">
        <v>2</v>
      </c>
      <c r="W15" s="421">
        <f>IF(V15*14=0,"",V15*14)</f>
        <v>28</v>
      </c>
      <c r="X15" s="424"/>
      <c r="Y15" s="421" t="str">
        <f>IF(X15*14=0,"",X15*14)</f>
        <v/>
      </c>
      <c r="Z15" s="436">
        <v>2</v>
      </c>
      <c r="AA15" s="425" t="s">
        <v>104</v>
      </c>
      <c r="AB15" s="309"/>
      <c r="AC15" s="306" t="s">
        <v>184</v>
      </c>
      <c r="AD15" s="309"/>
      <c r="AE15" s="306" t="s">
        <v>184</v>
      </c>
      <c r="AF15" s="309"/>
      <c r="AG15" s="311"/>
      <c r="AH15" s="308"/>
      <c r="AI15" s="306" t="s">
        <v>184</v>
      </c>
      <c r="AJ15" s="309"/>
      <c r="AK15" s="306" t="s">
        <v>184</v>
      </c>
      <c r="AL15" s="309"/>
      <c r="AM15" s="310"/>
      <c r="AN15" s="308"/>
      <c r="AO15" s="306" t="s">
        <v>184</v>
      </c>
      <c r="AP15" s="309"/>
      <c r="AQ15" s="306" t="s">
        <v>184</v>
      </c>
      <c r="AR15" s="309"/>
      <c r="AS15" s="310"/>
      <c r="AT15" s="309"/>
      <c r="AU15" s="306" t="s">
        <v>184</v>
      </c>
      <c r="AV15" s="309"/>
      <c r="AW15" s="306" t="s">
        <v>184</v>
      </c>
      <c r="AX15" s="309"/>
      <c r="AY15" s="309"/>
      <c r="AZ15" s="313">
        <f>IF(D15+J15+P15+V15+AB15+AH15+AN15+AT15=0,"",D15+J15+P15+V15+AB15+AH15+AN15+AT15)</f>
        <v>2</v>
      </c>
      <c r="BA15" s="314">
        <f>IF((D15+J15+P15+V15+AB15+AH15+AN15+AT15)*14=0,"",(D15+J15+P15+V15+AB15+AH15+AN15+AT15)*14)</f>
        <v>28</v>
      </c>
      <c r="BB15" s="315" t="str">
        <f>IF(F15+L15+R15+X15+AD15+AJ15+AP15+AV15=0,"",F15+L15+R15+X15+AD15+AJ15+AP15+AV15)</f>
        <v/>
      </c>
      <c r="BC15" s="314" t="str">
        <f>IF((L15+F15+R15+X15+AD15+AJ15+AP15+AV15)*14=0,"",(L15+F15+R15+X15+AD15+AJ15+AP15+AV15)*14)</f>
        <v/>
      </c>
      <c r="BD15" s="315">
        <f>IF(N15+H15+T15+Z15+AF15+AL15+AR15+AX15=0,"",N15+H15+T15+Z15+AF15+AL15+AR15+AX15)</f>
        <v>2</v>
      </c>
      <c r="BE15" s="316">
        <f>IF(D15+F15+L15+J15+P15+R15+V15+X15+AB15+AD15+AH15+AJ15+AN15+AP15+AT15+AV15=0,"",D15+F15+L15+J15+P15+R15+V15+X15+AB15+AD15+AH15+AJ15+AN15+AP15+AT15+AV15)</f>
        <v>2</v>
      </c>
      <c r="BF15" s="287" t="s">
        <v>222</v>
      </c>
      <c r="BG15" s="174" t="s">
        <v>245</v>
      </c>
    </row>
    <row r="16" spans="1:59" ht="15.75" customHeight="1">
      <c r="A16" s="302" t="s">
        <v>293</v>
      </c>
      <c r="B16" s="303" t="s">
        <v>31</v>
      </c>
      <c r="C16" s="304" t="s">
        <v>108</v>
      </c>
      <c r="D16" s="305"/>
      <c r="E16" s="306" t="s">
        <v>184</v>
      </c>
      <c r="F16" s="305"/>
      <c r="G16" s="306" t="s">
        <v>184</v>
      </c>
      <c r="H16" s="305"/>
      <c r="I16" s="307"/>
      <c r="J16" s="308"/>
      <c r="K16" s="306" t="s">
        <v>184</v>
      </c>
      <c r="L16" s="309"/>
      <c r="M16" s="306" t="s">
        <v>184</v>
      </c>
      <c r="N16" s="309"/>
      <c r="O16" s="310"/>
      <c r="P16" s="309"/>
      <c r="Q16" s="306" t="s">
        <v>184</v>
      </c>
      <c r="R16" s="309"/>
      <c r="S16" s="306" t="s">
        <v>184</v>
      </c>
      <c r="T16" s="309"/>
      <c r="U16" s="311"/>
      <c r="V16" s="308">
        <v>2</v>
      </c>
      <c r="W16" s="306">
        <f t="shared" ref="W16:W43" si="19">IF(V16*14=0,"",V16*14)</f>
        <v>28</v>
      </c>
      <c r="X16" s="309"/>
      <c r="Y16" s="306" t="str">
        <f t="shared" ref="Y16:Y43" si="20">IF(X16*14=0,"",X16*14)</f>
        <v/>
      </c>
      <c r="Z16" s="312">
        <v>2</v>
      </c>
      <c r="AA16" s="317" t="s">
        <v>109</v>
      </c>
      <c r="AB16" s="309"/>
      <c r="AC16" s="306" t="s">
        <v>184</v>
      </c>
      <c r="AD16" s="309"/>
      <c r="AE16" s="306" t="s">
        <v>184</v>
      </c>
      <c r="AF16" s="309"/>
      <c r="AG16" s="311"/>
      <c r="AH16" s="308"/>
      <c r="AI16" s="306" t="s">
        <v>184</v>
      </c>
      <c r="AJ16" s="309"/>
      <c r="AK16" s="306" t="s">
        <v>184</v>
      </c>
      <c r="AL16" s="309"/>
      <c r="AM16" s="310"/>
      <c r="AN16" s="308"/>
      <c r="AO16" s="306" t="s">
        <v>184</v>
      </c>
      <c r="AP16" s="309"/>
      <c r="AQ16" s="306" t="s">
        <v>184</v>
      </c>
      <c r="AR16" s="309"/>
      <c r="AS16" s="310"/>
      <c r="AT16" s="309"/>
      <c r="AU16" s="306" t="s">
        <v>184</v>
      </c>
      <c r="AV16" s="309"/>
      <c r="AW16" s="306" t="s">
        <v>184</v>
      </c>
      <c r="AX16" s="309"/>
      <c r="AY16" s="309"/>
      <c r="AZ16" s="313">
        <f t="shared" si="1"/>
        <v>2</v>
      </c>
      <c r="BA16" s="314">
        <f t="shared" ref="BA16:BA43" si="21">IF((D16+J16+P16+V16+AB16+AH16+AN16+AT16)*14=0,"",(D16+J16+P16+V16+AB16+AH16+AN16+AT16)*14)</f>
        <v>28</v>
      </c>
      <c r="BB16" s="315" t="str">
        <f t="shared" si="2"/>
        <v/>
      </c>
      <c r="BC16" s="314" t="str">
        <f t="shared" ref="BC16:BC43" si="22">IF((L16+F16+R16+X16+AD16+AJ16+AP16+AV16)*14=0,"",(L16+F16+R16+X16+AD16+AJ16+AP16+AV16)*14)</f>
        <v/>
      </c>
      <c r="BD16" s="315">
        <f t="shared" si="0"/>
        <v>2</v>
      </c>
      <c r="BE16" s="316">
        <f t="shared" ref="BE16:BE43" si="23">IF(D16+F16+L16+J16+P16+R16+V16+X16+AB16+AD16+AH16+AJ16+AN16+AP16+AT16+AV16=0,"",D16+F16+L16+J16+P16+R16+V16+X16+AB16+AD16+AH16+AJ16+AN16+AP16+AT16+AV16)</f>
        <v>2</v>
      </c>
      <c r="BF16" s="287" t="s">
        <v>241</v>
      </c>
      <c r="BG16" s="174" t="s">
        <v>524</v>
      </c>
    </row>
    <row r="17" spans="1:59" ht="15.75" customHeight="1">
      <c r="A17" s="302" t="s">
        <v>472</v>
      </c>
      <c r="B17" s="303" t="s">
        <v>31</v>
      </c>
      <c r="C17" s="304" t="s">
        <v>406</v>
      </c>
      <c r="D17" s="305"/>
      <c r="E17" s="306" t="s">
        <v>184</v>
      </c>
      <c r="F17" s="305"/>
      <c r="G17" s="306" t="s">
        <v>184</v>
      </c>
      <c r="H17" s="305"/>
      <c r="I17" s="307"/>
      <c r="J17" s="308"/>
      <c r="K17" s="306" t="s">
        <v>184</v>
      </c>
      <c r="L17" s="309"/>
      <c r="M17" s="306" t="s">
        <v>184</v>
      </c>
      <c r="N17" s="309"/>
      <c r="O17" s="310"/>
      <c r="P17" s="309"/>
      <c r="Q17" s="306" t="s">
        <v>184</v>
      </c>
      <c r="R17" s="309"/>
      <c r="S17" s="306" t="s">
        <v>184</v>
      </c>
      <c r="T17" s="309"/>
      <c r="U17" s="311"/>
      <c r="V17" s="308"/>
      <c r="W17" s="306" t="str">
        <f t="shared" si="19"/>
        <v/>
      </c>
      <c r="X17" s="309">
        <v>4</v>
      </c>
      <c r="Y17" s="306">
        <f t="shared" si="20"/>
        <v>56</v>
      </c>
      <c r="Z17" s="312">
        <v>2</v>
      </c>
      <c r="AA17" s="318" t="s">
        <v>150</v>
      </c>
      <c r="AB17" s="309"/>
      <c r="AC17" s="306" t="s">
        <v>184</v>
      </c>
      <c r="AD17" s="309"/>
      <c r="AE17" s="306" t="s">
        <v>184</v>
      </c>
      <c r="AF17" s="309"/>
      <c r="AG17" s="311"/>
      <c r="AH17" s="308"/>
      <c r="AI17" s="306" t="s">
        <v>184</v>
      </c>
      <c r="AJ17" s="309"/>
      <c r="AK17" s="306" t="s">
        <v>184</v>
      </c>
      <c r="AL17" s="309"/>
      <c r="AM17" s="310"/>
      <c r="AN17" s="308"/>
      <c r="AO17" s="306" t="s">
        <v>184</v>
      </c>
      <c r="AP17" s="309"/>
      <c r="AQ17" s="306" t="s">
        <v>184</v>
      </c>
      <c r="AR17" s="309"/>
      <c r="AS17" s="310"/>
      <c r="AT17" s="309"/>
      <c r="AU17" s="306" t="s">
        <v>184</v>
      </c>
      <c r="AV17" s="309"/>
      <c r="AW17" s="306" t="s">
        <v>184</v>
      </c>
      <c r="AX17" s="309"/>
      <c r="AY17" s="309"/>
      <c r="AZ17" s="313" t="str">
        <f t="shared" si="1"/>
        <v/>
      </c>
      <c r="BA17" s="314" t="str">
        <f t="shared" si="21"/>
        <v/>
      </c>
      <c r="BB17" s="315">
        <f t="shared" si="2"/>
        <v>4</v>
      </c>
      <c r="BC17" s="314">
        <f t="shared" si="22"/>
        <v>56</v>
      </c>
      <c r="BD17" s="315">
        <f t="shared" si="0"/>
        <v>2</v>
      </c>
      <c r="BE17" s="316">
        <f t="shared" si="23"/>
        <v>4</v>
      </c>
      <c r="BF17" s="287" t="s">
        <v>222</v>
      </c>
      <c r="BG17" s="174" t="s">
        <v>260</v>
      </c>
    </row>
    <row r="18" spans="1:59">
      <c r="A18" s="302" t="s">
        <v>296</v>
      </c>
      <c r="B18" s="303" t="s">
        <v>15</v>
      </c>
      <c r="C18" s="304" t="s">
        <v>473</v>
      </c>
      <c r="D18" s="305"/>
      <c r="E18" s="306" t="str">
        <f>IF(D18*14=0,"",D18*14)</f>
        <v/>
      </c>
      <c r="F18" s="305"/>
      <c r="G18" s="306" t="str">
        <f>IF(F18*14=0,"",F18*14)</f>
        <v/>
      </c>
      <c r="H18" s="305"/>
      <c r="I18" s="307"/>
      <c r="J18" s="308"/>
      <c r="K18" s="306" t="str">
        <f>IF(J18*14=0,"",J18*14)</f>
        <v/>
      </c>
      <c r="L18" s="309"/>
      <c r="M18" s="306" t="str">
        <f>IF(L18*14=0,"",L18*14)</f>
        <v/>
      </c>
      <c r="N18" s="309"/>
      <c r="O18" s="310"/>
      <c r="P18" s="309"/>
      <c r="Q18" s="306" t="str">
        <f>IF(P18*14=0,"",P18*14)</f>
        <v/>
      </c>
      <c r="R18" s="309"/>
      <c r="S18" s="306" t="str">
        <f>IF(R18*14=0,"",R18*14)</f>
        <v/>
      </c>
      <c r="T18" s="309"/>
      <c r="U18" s="311"/>
      <c r="V18" s="308"/>
      <c r="W18" s="306" t="str">
        <f t="shared" si="19"/>
        <v/>
      </c>
      <c r="X18" s="309"/>
      <c r="Y18" s="306" t="str">
        <f t="shared" si="20"/>
        <v/>
      </c>
      <c r="Z18" s="309"/>
      <c r="AA18" s="310"/>
      <c r="AB18" s="308">
        <v>3</v>
      </c>
      <c r="AC18" s="306">
        <f>IF(AB18*14=0,"",AB18*14)</f>
        <v>42</v>
      </c>
      <c r="AD18" s="309">
        <v>1</v>
      </c>
      <c r="AE18" s="306">
        <f>IF(AD18*14=0,"",AD18*14)</f>
        <v>14</v>
      </c>
      <c r="AF18" s="309">
        <v>4</v>
      </c>
      <c r="AG18" s="311" t="s">
        <v>15</v>
      </c>
      <c r="AH18" s="308"/>
      <c r="AI18" s="306" t="str">
        <f>IF(AH18*14=0,"",AH18*14)</f>
        <v/>
      </c>
      <c r="AJ18" s="309"/>
      <c r="AK18" s="306" t="str">
        <f>IF(AJ18*14=0,"",AJ18*14)</f>
        <v/>
      </c>
      <c r="AL18" s="309"/>
      <c r="AM18" s="310"/>
      <c r="AN18" s="308"/>
      <c r="AO18" s="306" t="str">
        <f>IF(AN18*14=0,"",AN18*14)</f>
        <v/>
      </c>
      <c r="AP18" s="309"/>
      <c r="AQ18" s="306" t="str">
        <f>IF(AP18*14=0,"",AP18*14)</f>
        <v/>
      </c>
      <c r="AR18" s="309"/>
      <c r="AS18" s="310"/>
      <c r="AT18" s="309"/>
      <c r="AU18" s="306" t="str">
        <f>IF(AT18*14=0,"",AT18*14)</f>
        <v/>
      </c>
      <c r="AV18" s="309"/>
      <c r="AW18" s="306" t="str">
        <f>IF(AV18*14=0,"",AV18*14)</f>
        <v/>
      </c>
      <c r="AX18" s="309"/>
      <c r="AY18" s="309"/>
      <c r="AZ18" s="313">
        <f t="shared" si="1"/>
        <v>3</v>
      </c>
      <c r="BA18" s="314">
        <f t="shared" si="21"/>
        <v>42</v>
      </c>
      <c r="BB18" s="315">
        <f t="shared" si="2"/>
        <v>1</v>
      </c>
      <c r="BC18" s="314">
        <f t="shared" si="22"/>
        <v>14</v>
      </c>
      <c r="BD18" s="315">
        <f t="shared" si="0"/>
        <v>4</v>
      </c>
      <c r="BE18" s="316">
        <f t="shared" si="23"/>
        <v>4</v>
      </c>
      <c r="BF18" s="287" t="s">
        <v>222</v>
      </c>
      <c r="BG18" s="175" t="s">
        <v>261</v>
      </c>
    </row>
    <row r="19" spans="1:59" ht="15.75" customHeight="1">
      <c r="A19" s="302" t="s">
        <v>297</v>
      </c>
      <c r="B19" s="303" t="s">
        <v>15</v>
      </c>
      <c r="C19" s="304" t="s">
        <v>116</v>
      </c>
      <c r="D19" s="305"/>
      <c r="E19" s="306" t="str">
        <f>IF(D19*14=0,"",D19*14)</f>
        <v/>
      </c>
      <c r="F19" s="305"/>
      <c r="G19" s="306" t="str">
        <f>IF(F19*14=0,"",F19*14)</f>
        <v/>
      </c>
      <c r="H19" s="305"/>
      <c r="I19" s="307"/>
      <c r="J19" s="308"/>
      <c r="K19" s="306" t="str">
        <f>IF(J19*14=0,"",J19*14)</f>
        <v/>
      </c>
      <c r="L19" s="309"/>
      <c r="M19" s="306" t="str">
        <f>IF(L19*14=0,"",L19*14)</f>
        <v/>
      </c>
      <c r="N19" s="309"/>
      <c r="O19" s="310"/>
      <c r="P19" s="309"/>
      <c r="Q19" s="306" t="str">
        <f>IF(P19*14=0,"",P19*14)</f>
        <v/>
      </c>
      <c r="R19" s="309"/>
      <c r="S19" s="306" t="str">
        <f>IF(R19*14=0,"",R19*14)</f>
        <v/>
      </c>
      <c r="T19" s="309"/>
      <c r="U19" s="311"/>
      <c r="V19" s="308"/>
      <c r="W19" s="306" t="str">
        <f t="shared" si="19"/>
        <v/>
      </c>
      <c r="X19" s="309"/>
      <c r="Y19" s="306" t="str">
        <f t="shared" si="20"/>
        <v/>
      </c>
      <c r="Z19" s="309"/>
      <c r="AA19" s="310"/>
      <c r="AB19" s="308">
        <v>3</v>
      </c>
      <c r="AC19" s="306">
        <f>IF(AB19*14=0,"",AB19*14)</f>
        <v>42</v>
      </c>
      <c r="AD19" s="309">
        <v>2</v>
      </c>
      <c r="AE19" s="306">
        <f>IF(AD19*14=0,"",AD19*14)</f>
        <v>28</v>
      </c>
      <c r="AF19" s="309">
        <v>6</v>
      </c>
      <c r="AG19" s="311" t="s">
        <v>15</v>
      </c>
      <c r="AH19" s="308"/>
      <c r="AI19" s="306" t="str">
        <f>IF(AH19*14=0,"",AH19*14)</f>
        <v/>
      </c>
      <c r="AJ19" s="309"/>
      <c r="AK19" s="306" t="str">
        <f>IF(AJ19*14=0,"",AJ19*14)</f>
        <v/>
      </c>
      <c r="AL19" s="309"/>
      <c r="AM19" s="310"/>
      <c r="AN19" s="308"/>
      <c r="AO19" s="306" t="str">
        <f>IF(AN19*14=0,"",AN19*14)</f>
        <v/>
      </c>
      <c r="AP19" s="309"/>
      <c r="AQ19" s="306" t="str">
        <f>IF(AP19*14=0,"",AP19*14)</f>
        <v/>
      </c>
      <c r="AR19" s="309"/>
      <c r="AS19" s="310"/>
      <c r="AT19" s="309"/>
      <c r="AU19" s="306" t="str">
        <f>IF(AT19*14=0,"",AT19*14)</f>
        <v/>
      </c>
      <c r="AV19" s="309"/>
      <c r="AW19" s="306" t="str">
        <f>IF(AV19*14=0,"",AV19*14)</f>
        <v/>
      </c>
      <c r="AX19" s="309"/>
      <c r="AY19" s="309"/>
      <c r="AZ19" s="313">
        <f t="shared" si="1"/>
        <v>3</v>
      </c>
      <c r="BA19" s="314">
        <f t="shared" si="21"/>
        <v>42</v>
      </c>
      <c r="BB19" s="315">
        <f t="shared" si="2"/>
        <v>2</v>
      </c>
      <c r="BC19" s="314">
        <f t="shared" si="22"/>
        <v>28</v>
      </c>
      <c r="BD19" s="315">
        <f t="shared" si="0"/>
        <v>6</v>
      </c>
      <c r="BE19" s="316">
        <f t="shared" si="23"/>
        <v>5</v>
      </c>
      <c r="BF19" s="287" t="s">
        <v>222</v>
      </c>
      <c r="BG19" s="175" t="s">
        <v>460</v>
      </c>
    </row>
    <row r="20" spans="1:59" ht="15.75" customHeight="1">
      <c r="A20" s="302" t="s">
        <v>294</v>
      </c>
      <c r="B20" s="303" t="s">
        <v>31</v>
      </c>
      <c r="C20" s="304" t="s">
        <v>201</v>
      </c>
      <c r="D20" s="305"/>
      <c r="E20" s="306" t="str">
        <f t="shared" ref="E20:E43" si="24">IF(D20*14=0,"",D20*14)</f>
        <v/>
      </c>
      <c r="F20" s="305"/>
      <c r="G20" s="306" t="str">
        <f t="shared" ref="G20:G43" si="25">IF(F20*14=0,"",F20*14)</f>
        <v/>
      </c>
      <c r="H20" s="305"/>
      <c r="I20" s="307"/>
      <c r="J20" s="308"/>
      <c r="K20" s="306" t="str">
        <f t="shared" ref="K20:K43" si="26">IF(J20*14=0,"",J20*14)</f>
        <v/>
      </c>
      <c r="L20" s="309"/>
      <c r="M20" s="306" t="str">
        <f t="shared" ref="M20:M43" si="27">IF(L20*14=0,"",L20*14)</f>
        <v/>
      </c>
      <c r="N20" s="309"/>
      <c r="O20" s="310"/>
      <c r="P20" s="309"/>
      <c r="Q20" s="306" t="str">
        <f t="shared" ref="Q20:Q43" si="28">IF(P20*14=0,"",P20*14)</f>
        <v/>
      </c>
      <c r="R20" s="309"/>
      <c r="S20" s="306" t="str">
        <f t="shared" ref="S20:S43" si="29">IF(R20*14=0,"",R20*14)</f>
        <v/>
      </c>
      <c r="T20" s="309"/>
      <c r="U20" s="311"/>
      <c r="V20" s="308"/>
      <c r="W20" s="306" t="str">
        <f t="shared" si="19"/>
        <v/>
      </c>
      <c r="X20" s="309"/>
      <c r="Y20" s="306" t="str">
        <f t="shared" si="20"/>
        <v/>
      </c>
      <c r="Z20" s="309"/>
      <c r="AA20" s="310"/>
      <c r="AB20" s="309"/>
      <c r="AC20" s="306" t="str">
        <f t="shared" ref="AC20:AC43" si="30">IF(AB20*14=0,"",AB20*14)</f>
        <v/>
      </c>
      <c r="AD20" s="309">
        <v>11</v>
      </c>
      <c r="AE20" s="306">
        <f t="shared" ref="AE20:AE43" si="31">IF(AD20*14=0,"",AD20*14)</f>
        <v>154</v>
      </c>
      <c r="AF20" s="309">
        <v>10</v>
      </c>
      <c r="AG20" s="307" t="s">
        <v>150</v>
      </c>
      <c r="AH20" s="308"/>
      <c r="AI20" s="306" t="str">
        <f t="shared" ref="AI20:AI27" si="32">IF(AH20*14=0,"",AH20*14)</f>
        <v/>
      </c>
      <c r="AJ20" s="309"/>
      <c r="AK20" s="306" t="str">
        <f t="shared" ref="AK20:AK27" si="33">IF(AJ20*14=0,"",AJ20*14)</f>
        <v/>
      </c>
      <c r="AL20" s="309"/>
      <c r="AM20" s="310"/>
      <c r="AN20" s="308"/>
      <c r="AO20" s="306" t="str">
        <f t="shared" ref="AO20:AO43" si="34">IF(AN20*14=0,"",AN20*14)</f>
        <v/>
      </c>
      <c r="AP20" s="309"/>
      <c r="AQ20" s="306" t="str">
        <f t="shared" ref="AQ20:AQ43" si="35">IF(AP20*14=0,"",AP20*14)</f>
        <v/>
      </c>
      <c r="AR20" s="309"/>
      <c r="AS20" s="310"/>
      <c r="AT20" s="309"/>
      <c r="AU20" s="306" t="str">
        <f t="shared" ref="AU20:AU43" si="36">IF(AT20*14=0,"",AT20*14)</f>
        <v/>
      </c>
      <c r="AV20" s="309"/>
      <c r="AW20" s="306" t="str">
        <f t="shared" ref="AW20:AW43" si="37">IF(AV20*14=0,"",AV20*14)</f>
        <v/>
      </c>
      <c r="AX20" s="309"/>
      <c r="AY20" s="309"/>
      <c r="AZ20" s="313" t="str">
        <f t="shared" si="1"/>
        <v/>
      </c>
      <c r="BA20" s="314" t="str">
        <f t="shared" si="21"/>
        <v/>
      </c>
      <c r="BB20" s="315">
        <f t="shared" si="2"/>
        <v>11</v>
      </c>
      <c r="BC20" s="314">
        <f t="shared" si="22"/>
        <v>154</v>
      </c>
      <c r="BD20" s="315">
        <f t="shared" si="0"/>
        <v>10</v>
      </c>
      <c r="BE20" s="316">
        <f t="shared" si="23"/>
        <v>11</v>
      </c>
      <c r="BF20" s="287" t="s">
        <v>222</v>
      </c>
      <c r="BG20" s="175" t="s">
        <v>352</v>
      </c>
    </row>
    <row r="21" spans="1:59" ht="15.75" customHeight="1">
      <c r="A21" s="302" t="s">
        <v>298</v>
      </c>
      <c r="B21" s="303" t="s">
        <v>31</v>
      </c>
      <c r="C21" s="304" t="s">
        <v>119</v>
      </c>
      <c r="D21" s="305"/>
      <c r="E21" s="306" t="str">
        <f t="shared" si="24"/>
        <v/>
      </c>
      <c r="F21" s="305"/>
      <c r="G21" s="306" t="str">
        <f t="shared" si="25"/>
        <v/>
      </c>
      <c r="H21" s="305"/>
      <c r="I21" s="307"/>
      <c r="J21" s="308"/>
      <c r="K21" s="306" t="str">
        <f t="shared" si="26"/>
        <v/>
      </c>
      <c r="L21" s="309"/>
      <c r="M21" s="306" t="str">
        <f t="shared" si="27"/>
        <v/>
      </c>
      <c r="N21" s="309"/>
      <c r="O21" s="310"/>
      <c r="P21" s="309"/>
      <c r="Q21" s="306" t="str">
        <f t="shared" si="28"/>
        <v/>
      </c>
      <c r="R21" s="309"/>
      <c r="S21" s="306" t="str">
        <f t="shared" si="29"/>
        <v/>
      </c>
      <c r="T21" s="309"/>
      <c r="U21" s="311"/>
      <c r="V21" s="308"/>
      <c r="W21" s="306" t="str">
        <f t="shared" si="19"/>
        <v/>
      </c>
      <c r="X21" s="309"/>
      <c r="Y21" s="306" t="str">
        <f t="shared" si="20"/>
        <v/>
      </c>
      <c r="Z21" s="309"/>
      <c r="AA21" s="310"/>
      <c r="AB21" s="309"/>
      <c r="AC21" s="306" t="str">
        <f t="shared" si="30"/>
        <v/>
      </c>
      <c r="AD21" s="309">
        <v>2</v>
      </c>
      <c r="AE21" s="306">
        <f t="shared" si="31"/>
        <v>28</v>
      </c>
      <c r="AF21" s="309">
        <v>2</v>
      </c>
      <c r="AG21" s="307" t="s">
        <v>150</v>
      </c>
      <c r="AH21" s="308"/>
      <c r="AI21" s="306" t="str">
        <f t="shared" si="32"/>
        <v/>
      </c>
      <c r="AJ21" s="309"/>
      <c r="AK21" s="306" t="str">
        <f t="shared" si="33"/>
        <v/>
      </c>
      <c r="AL21" s="309"/>
      <c r="AM21" s="310"/>
      <c r="AN21" s="308"/>
      <c r="AO21" s="306" t="str">
        <f t="shared" si="34"/>
        <v/>
      </c>
      <c r="AP21" s="309"/>
      <c r="AQ21" s="306" t="str">
        <f t="shared" si="35"/>
        <v/>
      </c>
      <c r="AR21" s="309"/>
      <c r="AS21" s="310"/>
      <c r="AT21" s="309"/>
      <c r="AU21" s="306" t="str">
        <f t="shared" si="36"/>
        <v/>
      </c>
      <c r="AV21" s="309"/>
      <c r="AW21" s="306" t="str">
        <f t="shared" si="37"/>
        <v/>
      </c>
      <c r="AX21" s="309"/>
      <c r="AY21" s="309"/>
      <c r="AZ21" s="313" t="str">
        <f t="shared" si="1"/>
        <v/>
      </c>
      <c r="BA21" s="314" t="str">
        <f t="shared" si="21"/>
        <v/>
      </c>
      <c r="BB21" s="315">
        <f t="shared" si="2"/>
        <v>2</v>
      </c>
      <c r="BC21" s="314">
        <f t="shared" si="22"/>
        <v>28</v>
      </c>
      <c r="BD21" s="315">
        <f t="shared" si="0"/>
        <v>2</v>
      </c>
      <c r="BE21" s="316">
        <f t="shared" si="23"/>
        <v>2</v>
      </c>
      <c r="BF21" s="287" t="s">
        <v>222</v>
      </c>
      <c r="BG21" s="175" t="s">
        <v>343</v>
      </c>
    </row>
    <row r="22" spans="1:59" ht="15.75" customHeight="1">
      <c r="A22" s="302"/>
      <c r="B22" s="303" t="s">
        <v>114</v>
      </c>
      <c r="C22" s="304" t="s">
        <v>115</v>
      </c>
      <c r="D22" s="305"/>
      <c r="E22" s="306" t="str">
        <f t="shared" si="24"/>
        <v/>
      </c>
      <c r="F22" s="305"/>
      <c r="G22" s="306" t="str">
        <f t="shared" si="25"/>
        <v/>
      </c>
      <c r="H22" s="305"/>
      <c r="I22" s="307"/>
      <c r="J22" s="308"/>
      <c r="K22" s="306" t="str">
        <f t="shared" si="26"/>
        <v/>
      </c>
      <c r="L22" s="309"/>
      <c r="M22" s="306" t="str">
        <f t="shared" si="27"/>
        <v/>
      </c>
      <c r="N22" s="309"/>
      <c r="O22" s="310"/>
      <c r="P22" s="309"/>
      <c r="Q22" s="306" t="str">
        <f t="shared" si="28"/>
        <v/>
      </c>
      <c r="R22" s="309"/>
      <c r="S22" s="306" t="str">
        <f t="shared" si="29"/>
        <v/>
      </c>
      <c r="T22" s="309"/>
      <c r="U22" s="311"/>
      <c r="V22" s="308"/>
      <c r="W22" s="306" t="str">
        <f t="shared" si="19"/>
        <v/>
      </c>
      <c r="X22" s="309"/>
      <c r="Y22" s="306" t="str">
        <f t="shared" si="20"/>
        <v/>
      </c>
      <c r="Z22" s="309"/>
      <c r="AA22" s="310"/>
      <c r="AB22" s="309">
        <v>1</v>
      </c>
      <c r="AC22" s="306">
        <f t="shared" si="30"/>
        <v>14</v>
      </c>
      <c r="AD22" s="309">
        <v>1</v>
      </c>
      <c r="AE22" s="306">
        <f t="shared" si="31"/>
        <v>14</v>
      </c>
      <c r="AF22" s="309">
        <v>3</v>
      </c>
      <c r="AG22" s="311" t="s">
        <v>104</v>
      </c>
      <c r="AH22" s="308"/>
      <c r="AI22" s="306" t="str">
        <f t="shared" si="32"/>
        <v/>
      </c>
      <c r="AJ22" s="309"/>
      <c r="AK22" s="306" t="str">
        <f t="shared" si="33"/>
        <v/>
      </c>
      <c r="AL22" s="309"/>
      <c r="AM22" s="310"/>
      <c r="AN22" s="308"/>
      <c r="AO22" s="306" t="str">
        <f t="shared" si="34"/>
        <v/>
      </c>
      <c r="AP22" s="309"/>
      <c r="AQ22" s="306" t="str">
        <f t="shared" si="35"/>
        <v/>
      </c>
      <c r="AR22" s="309"/>
      <c r="AS22" s="310"/>
      <c r="AT22" s="309"/>
      <c r="AU22" s="306" t="str">
        <f t="shared" si="36"/>
        <v/>
      </c>
      <c r="AV22" s="309"/>
      <c r="AW22" s="306" t="str">
        <f t="shared" si="37"/>
        <v/>
      </c>
      <c r="AX22" s="309"/>
      <c r="AY22" s="309"/>
      <c r="AZ22" s="313">
        <f t="shared" si="1"/>
        <v>1</v>
      </c>
      <c r="BA22" s="314">
        <f t="shared" si="21"/>
        <v>14</v>
      </c>
      <c r="BB22" s="315">
        <f t="shared" si="2"/>
        <v>1</v>
      </c>
      <c r="BC22" s="314">
        <f t="shared" si="22"/>
        <v>14</v>
      </c>
      <c r="BD22" s="315">
        <f t="shared" si="0"/>
        <v>3</v>
      </c>
      <c r="BE22" s="316">
        <f t="shared" si="23"/>
        <v>2</v>
      </c>
    </row>
    <row r="23" spans="1:59" ht="15.75" customHeight="1">
      <c r="A23" s="302" t="s">
        <v>299</v>
      </c>
      <c r="B23" s="303" t="s">
        <v>15</v>
      </c>
      <c r="C23" s="304" t="s">
        <v>112</v>
      </c>
      <c r="D23" s="305"/>
      <c r="E23" s="306" t="str">
        <f t="shared" si="24"/>
        <v/>
      </c>
      <c r="F23" s="305"/>
      <c r="G23" s="306" t="str">
        <f t="shared" si="25"/>
        <v/>
      </c>
      <c r="H23" s="305"/>
      <c r="I23" s="307"/>
      <c r="J23" s="308"/>
      <c r="K23" s="306" t="str">
        <f t="shared" si="26"/>
        <v/>
      </c>
      <c r="L23" s="309"/>
      <c r="M23" s="306" t="str">
        <f t="shared" si="27"/>
        <v/>
      </c>
      <c r="N23" s="309"/>
      <c r="O23" s="310"/>
      <c r="P23" s="309"/>
      <c r="Q23" s="306" t="str">
        <f t="shared" si="28"/>
        <v/>
      </c>
      <c r="R23" s="309"/>
      <c r="S23" s="306" t="str">
        <f t="shared" si="29"/>
        <v/>
      </c>
      <c r="T23" s="309"/>
      <c r="U23" s="311"/>
      <c r="V23" s="308"/>
      <c r="W23" s="306" t="str">
        <f t="shared" si="19"/>
        <v/>
      </c>
      <c r="X23" s="309"/>
      <c r="Y23" s="306" t="str">
        <f t="shared" si="20"/>
        <v/>
      </c>
      <c r="Z23" s="309"/>
      <c r="AA23" s="310"/>
      <c r="AB23" s="308"/>
      <c r="AC23" s="306" t="str">
        <f t="shared" si="30"/>
        <v/>
      </c>
      <c r="AD23" s="309"/>
      <c r="AE23" s="306" t="str">
        <f t="shared" si="31"/>
        <v/>
      </c>
      <c r="AF23" s="309"/>
      <c r="AG23" s="311"/>
      <c r="AH23" s="308">
        <v>2</v>
      </c>
      <c r="AI23" s="306">
        <f t="shared" si="32"/>
        <v>28</v>
      </c>
      <c r="AJ23" s="309">
        <v>1</v>
      </c>
      <c r="AK23" s="306">
        <f t="shared" si="33"/>
        <v>14</v>
      </c>
      <c r="AL23" s="309">
        <v>3</v>
      </c>
      <c r="AM23" s="310" t="s">
        <v>15</v>
      </c>
      <c r="AN23" s="308"/>
      <c r="AO23" s="306" t="str">
        <f t="shared" si="34"/>
        <v/>
      </c>
      <c r="AP23" s="309"/>
      <c r="AQ23" s="306" t="str">
        <f t="shared" si="35"/>
        <v/>
      </c>
      <c r="AR23" s="309"/>
      <c r="AS23" s="310"/>
      <c r="AT23" s="309"/>
      <c r="AU23" s="306" t="str">
        <f t="shared" si="36"/>
        <v/>
      </c>
      <c r="AV23" s="309"/>
      <c r="AW23" s="306" t="str">
        <f t="shared" si="37"/>
        <v/>
      </c>
      <c r="AX23" s="309"/>
      <c r="AY23" s="309"/>
      <c r="AZ23" s="313">
        <f t="shared" si="1"/>
        <v>2</v>
      </c>
      <c r="BA23" s="314">
        <f t="shared" si="21"/>
        <v>28</v>
      </c>
      <c r="BB23" s="315">
        <f t="shared" si="2"/>
        <v>1</v>
      </c>
      <c r="BC23" s="314">
        <f t="shared" si="22"/>
        <v>14</v>
      </c>
      <c r="BD23" s="315">
        <f t="shared" si="0"/>
        <v>3</v>
      </c>
      <c r="BE23" s="316">
        <f t="shared" si="23"/>
        <v>3</v>
      </c>
      <c r="BF23" s="287" t="s">
        <v>222</v>
      </c>
      <c r="BG23" s="175" t="s">
        <v>351</v>
      </c>
    </row>
    <row r="24" spans="1:59" ht="15.75" customHeight="1">
      <c r="A24" s="302" t="s">
        <v>300</v>
      </c>
      <c r="B24" s="303" t="s">
        <v>15</v>
      </c>
      <c r="C24" s="304" t="s">
        <v>110</v>
      </c>
      <c r="D24" s="305"/>
      <c r="E24" s="306" t="str">
        <f t="shared" si="24"/>
        <v/>
      </c>
      <c r="F24" s="305"/>
      <c r="G24" s="306" t="str">
        <f t="shared" si="25"/>
        <v/>
      </c>
      <c r="H24" s="305"/>
      <c r="I24" s="307"/>
      <c r="J24" s="308"/>
      <c r="K24" s="306" t="str">
        <f t="shared" si="26"/>
        <v/>
      </c>
      <c r="L24" s="309"/>
      <c r="M24" s="306" t="str">
        <f t="shared" si="27"/>
        <v/>
      </c>
      <c r="N24" s="309"/>
      <c r="O24" s="310"/>
      <c r="P24" s="309"/>
      <c r="Q24" s="306" t="str">
        <f t="shared" si="28"/>
        <v/>
      </c>
      <c r="R24" s="309"/>
      <c r="S24" s="306" t="str">
        <f t="shared" si="29"/>
        <v/>
      </c>
      <c r="T24" s="309"/>
      <c r="U24" s="311"/>
      <c r="V24" s="308"/>
      <c r="W24" s="306" t="str">
        <f t="shared" si="19"/>
        <v/>
      </c>
      <c r="X24" s="309"/>
      <c r="Y24" s="306" t="str">
        <f t="shared" si="20"/>
        <v/>
      </c>
      <c r="Z24" s="312"/>
      <c r="AA24" s="317"/>
      <c r="AB24" s="309"/>
      <c r="AC24" s="306" t="str">
        <f t="shared" si="30"/>
        <v/>
      </c>
      <c r="AD24" s="309"/>
      <c r="AE24" s="306" t="str">
        <f t="shared" si="31"/>
        <v/>
      </c>
      <c r="AF24" s="309"/>
      <c r="AG24" s="311"/>
      <c r="AH24" s="308">
        <v>1</v>
      </c>
      <c r="AI24" s="306">
        <f t="shared" si="32"/>
        <v>14</v>
      </c>
      <c r="AJ24" s="309">
        <v>1</v>
      </c>
      <c r="AK24" s="306">
        <f t="shared" si="33"/>
        <v>14</v>
      </c>
      <c r="AL24" s="309">
        <v>2</v>
      </c>
      <c r="AM24" s="310" t="s">
        <v>69</v>
      </c>
      <c r="AN24" s="308"/>
      <c r="AO24" s="306" t="str">
        <f t="shared" si="34"/>
        <v/>
      </c>
      <c r="AP24" s="309"/>
      <c r="AQ24" s="306" t="str">
        <f t="shared" si="35"/>
        <v/>
      </c>
      <c r="AR24" s="309"/>
      <c r="AS24" s="310"/>
      <c r="AT24" s="309"/>
      <c r="AU24" s="306" t="str">
        <f t="shared" si="36"/>
        <v/>
      </c>
      <c r="AV24" s="309"/>
      <c r="AW24" s="306" t="str">
        <f t="shared" si="37"/>
        <v/>
      </c>
      <c r="AX24" s="309"/>
      <c r="AY24" s="309"/>
      <c r="AZ24" s="313">
        <f t="shared" si="1"/>
        <v>1</v>
      </c>
      <c r="BA24" s="314">
        <f t="shared" si="21"/>
        <v>14</v>
      </c>
      <c r="BB24" s="315">
        <f t="shared" si="2"/>
        <v>1</v>
      </c>
      <c r="BC24" s="314">
        <f t="shared" si="22"/>
        <v>14</v>
      </c>
      <c r="BD24" s="315">
        <f t="shared" si="0"/>
        <v>2</v>
      </c>
      <c r="BE24" s="316">
        <f t="shared" si="23"/>
        <v>2</v>
      </c>
      <c r="BF24" s="287" t="s">
        <v>222</v>
      </c>
      <c r="BG24" s="175" t="s">
        <v>265</v>
      </c>
    </row>
    <row r="25" spans="1:59" ht="15.75" customHeight="1">
      <c r="A25" s="302" t="s">
        <v>301</v>
      </c>
      <c r="B25" s="303" t="s">
        <v>15</v>
      </c>
      <c r="C25" s="304" t="s">
        <v>111</v>
      </c>
      <c r="D25" s="305"/>
      <c r="E25" s="306" t="str">
        <f t="shared" si="24"/>
        <v/>
      </c>
      <c r="F25" s="305"/>
      <c r="G25" s="306" t="str">
        <f t="shared" si="25"/>
        <v/>
      </c>
      <c r="H25" s="305"/>
      <c r="I25" s="307"/>
      <c r="J25" s="308"/>
      <c r="K25" s="306" t="str">
        <f t="shared" si="26"/>
        <v/>
      </c>
      <c r="L25" s="309"/>
      <c r="M25" s="306" t="str">
        <f t="shared" si="27"/>
        <v/>
      </c>
      <c r="N25" s="309"/>
      <c r="O25" s="310"/>
      <c r="P25" s="309"/>
      <c r="Q25" s="306" t="str">
        <f t="shared" si="28"/>
        <v/>
      </c>
      <c r="R25" s="309"/>
      <c r="S25" s="306" t="str">
        <f t="shared" si="29"/>
        <v/>
      </c>
      <c r="T25" s="309"/>
      <c r="U25" s="311"/>
      <c r="V25" s="308"/>
      <c r="W25" s="306" t="str">
        <f t="shared" si="19"/>
        <v/>
      </c>
      <c r="X25" s="309"/>
      <c r="Y25" s="306" t="str">
        <f t="shared" si="20"/>
        <v/>
      </c>
      <c r="Z25" s="309"/>
      <c r="AA25" s="310"/>
      <c r="AB25" s="309"/>
      <c r="AC25" s="306" t="str">
        <f t="shared" si="30"/>
        <v/>
      </c>
      <c r="AD25" s="309"/>
      <c r="AE25" s="306" t="str">
        <f t="shared" si="31"/>
        <v/>
      </c>
      <c r="AF25" s="309"/>
      <c r="AG25" s="311"/>
      <c r="AH25" s="308">
        <v>1</v>
      </c>
      <c r="AI25" s="306">
        <f t="shared" si="32"/>
        <v>14</v>
      </c>
      <c r="AJ25" s="309">
        <v>2</v>
      </c>
      <c r="AK25" s="306">
        <f t="shared" si="33"/>
        <v>28</v>
      </c>
      <c r="AL25" s="309">
        <v>3</v>
      </c>
      <c r="AM25" s="310" t="s">
        <v>15</v>
      </c>
      <c r="AN25" s="308"/>
      <c r="AO25" s="306" t="str">
        <f t="shared" si="34"/>
        <v/>
      </c>
      <c r="AP25" s="309"/>
      <c r="AQ25" s="306" t="str">
        <f t="shared" si="35"/>
        <v/>
      </c>
      <c r="AR25" s="309"/>
      <c r="AS25" s="317"/>
      <c r="AT25" s="309"/>
      <c r="AU25" s="306" t="str">
        <f t="shared" si="36"/>
        <v/>
      </c>
      <c r="AV25" s="309"/>
      <c r="AW25" s="306" t="str">
        <f t="shared" si="37"/>
        <v/>
      </c>
      <c r="AX25" s="309"/>
      <c r="AY25" s="309"/>
      <c r="AZ25" s="313">
        <f t="shared" si="1"/>
        <v>1</v>
      </c>
      <c r="BA25" s="314">
        <f t="shared" si="21"/>
        <v>14</v>
      </c>
      <c r="BB25" s="315">
        <f t="shared" si="2"/>
        <v>2</v>
      </c>
      <c r="BC25" s="314">
        <f t="shared" si="22"/>
        <v>28</v>
      </c>
      <c r="BD25" s="315">
        <f t="shared" si="0"/>
        <v>3</v>
      </c>
      <c r="BE25" s="316">
        <f t="shared" si="23"/>
        <v>3</v>
      </c>
      <c r="BF25" s="287" t="s">
        <v>222</v>
      </c>
      <c r="BG25" s="175" t="s">
        <v>266</v>
      </c>
    </row>
    <row r="26" spans="1:59" s="76" customFormat="1" ht="15.75" customHeight="1">
      <c r="A26" s="302" t="s">
        <v>302</v>
      </c>
      <c r="B26" s="303" t="s">
        <v>15</v>
      </c>
      <c r="C26" s="304" t="s">
        <v>131</v>
      </c>
      <c r="D26" s="305"/>
      <c r="E26" s="306" t="str">
        <f t="shared" si="24"/>
        <v/>
      </c>
      <c r="F26" s="305"/>
      <c r="G26" s="306" t="str">
        <f t="shared" si="25"/>
        <v/>
      </c>
      <c r="H26" s="305"/>
      <c r="I26" s="307"/>
      <c r="J26" s="308"/>
      <c r="K26" s="306" t="str">
        <f t="shared" si="26"/>
        <v/>
      </c>
      <c r="L26" s="309"/>
      <c r="M26" s="306" t="str">
        <f t="shared" si="27"/>
        <v/>
      </c>
      <c r="N26" s="309"/>
      <c r="O26" s="310"/>
      <c r="P26" s="309"/>
      <c r="Q26" s="306" t="str">
        <f t="shared" si="28"/>
        <v/>
      </c>
      <c r="R26" s="309"/>
      <c r="S26" s="306" t="str">
        <f t="shared" si="29"/>
        <v/>
      </c>
      <c r="T26" s="309"/>
      <c r="U26" s="311"/>
      <c r="V26" s="308"/>
      <c r="W26" s="306" t="str">
        <f t="shared" si="19"/>
        <v/>
      </c>
      <c r="X26" s="309"/>
      <c r="Y26" s="306" t="str">
        <f t="shared" si="20"/>
        <v/>
      </c>
      <c r="Z26" s="309"/>
      <c r="AA26" s="317"/>
      <c r="AB26" s="309"/>
      <c r="AC26" s="306" t="str">
        <f t="shared" si="30"/>
        <v/>
      </c>
      <c r="AD26" s="309"/>
      <c r="AE26" s="306" t="str">
        <f t="shared" si="31"/>
        <v/>
      </c>
      <c r="AF26" s="309"/>
      <c r="AG26" s="311"/>
      <c r="AH26" s="308">
        <v>3</v>
      </c>
      <c r="AI26" s="306">
        <f t="shared" si="32"/>
        <v>42</v>
      </c>
      <c r="AJ26" s="309">
        <v>1</v>
      </c>
      <c r="AK26" s="306">
        <f t="shared" si="33"/>
        <v>14</v>
      </c>
      <c r="AL26" s="309">
        <v>5</v>
      </c>
      <c r="AM26" s="310" t="s">
        <v>69</v>
      </c>
      <c r="AN26" s="308"/>
      <c r="AO26" s="306" t="str">
        <f t="shared" si="34"/>
        <v/>
      </c>
      <c r="AP26" s="309"/>
      <c r="AQ26" s="306" t="str">
        <f t="shared" si="35"/>
        <v/>
      </c>
      <c r="AR26" s="309"/>
      <c r="AS26" s="317"/>
      <c r="AT26" s="309"/>
      <c r="AU26" s="306" t="str">
        <f t="shared" si="36"/>
        <v/>
      </c>
      <c r="AV26" s="309"/>
      <c r="AW26" s="306" t="str">
        <f t="shared" si="37"/>
        <v/>
      </c>
      <c r="AX26" s="309"/>
      <c r="AY26" s="309"/>
      <c r="AZ26" s="313">
        <f t="shared" si="1"/>
        <v>3</v>
      </c>
      <c r="BA26" s="314">
        <f t="shared" si="21"/>
        <v>42</v>
      </c>
      <c r="BB26" s="315">
        <f t="shared" si="2"/>
        <v>1</v>
      </c>
      <c r="BC26" s="314">
        <f t="shared" si="22"/>
        <v>14</v>
      </c>
      <c r="BD26" s="315">
        <f t="shared" si="0"/>
        <v>5</v>
      </c>
      <c r="BE26" s="316">
        <f t="shared" si="23"/>
        <v>4</v>
      </c>
      <c r="BF26" s="287" t="s">
        <v>222</v>
      </c>
      <c r="BG26" s="175" t="s">
        <v>351</v>
      </c>
    </row>
    <row r="27" spans="1:59" ht="15.75" customHeight="1">
      <c r="A27" s="302" t="s">
        <v>303</v>
      </c>
      <c r="B27" s="303" t="s">
        <v>15</v>
      </c>
      <c r="C27" s="304" t="s">
        <v>113</v>
      </c>
      <c r="D27" s="305"/>
      <c r="E27" s="306" t="str">
        <f t="shared" si="24"/>
        <v/>
      </c>
      <c r="F27" s="305"/>
      <c r="G27" s="306" t="str">
        <f t="shared" si="25"/>
        <v/>
      </c>
      <c r="H27" s="305"/>
      <c r="I27" s="307"/>
      <c r="J27" s="308"/>
      <c r="K27" s="306" t="str">
        <f t="shared" si="26"/>
        <v/>
      </c>
      <c r="L27" s="309"/>
      <c r="M27" s="306" t="str">
        <f t="shared" si="27"/>
        <v/>
      </c>
      <c r="N27" s="309"/>
      <c r="O27" s="310"/>
      <c r="P27" s="309"/>
      <c r="Q27" s="306" t="str">
        <f t="shared" si="28"/>
        <v/>
      </c>
      <c r="R27" s="309"/>
      <c r="S27" s="306" t="str">
        <f t="shared" si="29"/>
        <v/>
      </c>
      <c r="T27" s="309"/>
      <c r="U27" s="311"/>
      <c r="V27" s="308"/>
      <c r="W27" s="306" t="str">
        <f t="shared" si="19"/>
        <v/>
      </c>
      <c r="X27" s="309"/>
      <c r="Y27" s="306" t="str">
        <f t="shared" si="20"/>
        <v/>
      </c>
      <c r="Z27" s="309"/>
      <c r="AA27" s="310"/>
      <c r="AB27" s="309"/>
      <c r="AC27" s="306" t="str">
        <f t="shared" si="30"/>
        <v/>
      </c>
      <c r="AD27" s="309"/>
      <c r="AE27" s="306" t="str">
        <f t="shared" si="31"/>
        <v/>
      </c>
      <c r="AF27" s="309"/>
      <c r="AG27" s="311"/>
      <c r="AH27" s="308">
        <v>2</v>
      </c>
      <c r="AI27" s="306">
        <f t="shared" si="32"/>
        <v>28</v>
      </c>
      <c r="AJ27" s="309"/>
      <c r="AK27" s="306" t="str">
        <f t="shared" si="33"/>
        <v/>
      </c>
      <c r="AL27" s="309">
        <v>2</v>
      </c>
      <c r="AM27" s="317" t="s">
        <v>104</v>
      </c>
      <c r="AN27" s="308"/>
      <c r="AO27" s="306" t="str">
        <f t="shared" si="34"/>
        <v/>
      </c>
      <c r="AP27" s="309"/>
      <c r="AQ27" s="306" t="str">
        <f t="shared" si="35"/>
        <v/>
      </c>
      <c r="AR27" s="309"/>
      <c r="AS27" s="317"/>
      <c r="AT27" s="309"/>
      <c r="AU27" s="306" t="str">
        <f t="shared" si="36"/>
        <v/>
      </c>
      <c r="AV27" s="309"/>
      <c r="AW27" s="306" t="str">
        <f t="shared" si="37"/>
        <v/>
      </c>
      <c r="AX27" s="309"/>
      <c r="AY27" s="309"/>
      <c r="AZ27" s="313">
        <f t="shared" si="1"/>
        <v>2</v>
      </c>
      <c r="BA27" s="314">
        <f t="shared" si="21"/>
        <v>28</v>
      </c>
      <c r="BB27" s="315" t="str">
        <f t="shared" si="2"/>
        <v/>
      </c>
      <c r="BC27" s="314" t="str">
        <f t="shared" si="22"/>
        <v/>
      </c>
      <c r="BD27" s="315">
        <f t="shared" si="0"/>
        <v>2</v>
      </c>
      <c r="BE27" s="316">
        <f t="shared" si="23"/>
        <v>2</v>
      </c>
      <c r="BF27" s="287" t="s">
        <v>222</v>
      </c>
      <c r="BG27" s="175" t="s">
        <v>343</v>
      </c>
    </row>
    <row r="28" spans="1:59" ht="15.75" customHeight="1">
      <c r="A28" s="302" t="s">
        <v>410</v>
      </c>
      <c r="B28" s="303" t="s">
        <v>31</v>
      </c>
      <c r="C28" s="304" t="s">
        <v>205</v>
      </c>
      <c r="D28" s="305"/>
      <c r="E28" s="306" t="str">
        <f>IF(D28*14=0,"",D28*14)</f>
        <v/>
      </c>
      <c r="F28" s="305"/>
      <c r="G28" s="306" t="str">
        <f>IF(F28*14=0,"",F28*14)</f>
        <v/>
      </c>
      <c r="H28" s="305"/>
      <c r="I28" s="307"/>
      <c r="J28" s="308"/>
      <c r="K28" s="306" t="str">
        <f>IF(J28*14=0,"",J28*14)</f>
        <v/>
      </c>
      <c r="L28" s="309"/>
      <c r="M28" s="306" t="str">
        <f>IF(L28*14=0,"",L28*14)</f>
        <v/>
      </c>
      <c r="N28" s="309"/>
      <c r="O28" s="310"/>
      <c r="P28" s="309"/>
      <c r="Q28" s="306" t="str">
        <f>IF(P28*14=0,"",P28*14)</f>
        <v/>
      </c>
      <c r="R28" s="309"/>
      <c r="S28" s="306" t="str">
        <f>IF(R28*14=0,"",R28*14)</f>
        <v/>
      </c>
      <c r="T28" s="309"/>
      <c r="U28" s="311"/>
      <c r="V28" s="308"/>
      <c r="W28" s="306" t="str">
        <f>IF(V28*14=0,"",V28*14)</f>
        <v/>
      </c>
      <c r="X28" s="309"/>
      <c r="Y28" s="306" t="str">
        <f>IF(X28*14=0,"",X28*14)</f>
        <v/>
      </c>
      <c r="Z28" s="309"/>
      <c r="AA28" s="310"/>
      <c r="AB28" s="309"/>
      <c r="AC28" s="306" t="str">
        <f>IF(AB28*14=0,"",AB28*14)</f>
        <v/>
      </c>
      <c r="AD28" s="309"/>
      <c r="AE28" s="306" t="str">
        <f>IF(AD28*14=0,"",AD28*14)</f>
        <v/>
      </c>
      <c r="AF28" s="309"/>
      <c r="AG28" s="311"/>
      <c r="AH28" s="308"/>
      <c r="AI28" s="306" t="str">
        <f>IF(AH28*14=0,"",AH28*14)</f>
        <v/>
      </c>
      <c r="AJ28" s="309">
        <v>11</v>
      </c>
      <c r="AK28" s="306">
        <f>IF(AJ28*14=0,"",AJ28*14)</f>
        <v>154</v>
      </c>
      <c r="AL28" s="309">
        <v>10</v>
      </c>
      <c r="AM28" s="319" t="s">
        <v>150</v>
      </c>
      <c r="AN28" s="308"/>
      <c r="AO28" s="306" t="str">
        <f>IF(AN28*14=0,"",AN28*14)</f>
        <v/>
      </c>
      <c r="AP28" s="309"/>
      <c r="AQ28" s="306" t="str">
        <f t="shared" si="35"/>
        <v/>
      </c>
      <c r="AR28" s="309"/>
      <c r="AS28" s="317"/>
      <c r="AT28" s="309"/>
      <c r="AU28" s="306" t="str">
        <f>IF(AT28*14=0,"",AT28*14)</f>
        <v/>
      </c>
      <c r="AV28" s="309"/>
      <c r="AW28" s="306" t="str">
        <f>IF(AV28*14=0,"",AV28*14)</f>
        <v/>
      </c>
      <c r="AX28" s="309"/>
      <c r="AY28" s="309"/>
      <c r="AZ28" s="313" t="str">
        <f>IF(D28+J28+P28+V28+AB28+AH28+AN28+AT28=0,"",D28+J28+P28+V28+AB28+AH28+AN28+AT28)</f>
        <v/>
      </c>
      <c r="BA28" s="314" t="str">
        <f>IF((D28+J28+P28+V28+AB28+AH28+AN28+AT28)*14=0,"",(D28+J28+P28+V28+AB28+AH28+AN28+AT28)*14)</f>
        <v/>
      </c>
      <c r="BB28" s="315">
        <f>IF(F28+L28+R28+X28+AD28+AJ28+AP28+AV28=0,"",F28+L28+R28+X28+AD28+AJ28+AP28+AV28)</f>
        <v>11</v>
      </c>
      <c r="BC28" s="314">
        <f>IF((L28+F28+R28+X28+AD28+AJ28+AP28+AV28)*14=0,"",(L28+F28+R28+X28+AD28+AJ28+AP28+AV28)*14)</f>
        <v>154</v>
      </c>
      <c r="BD28" s="315">
        <f>IF(N28+H28+T28+Z28+AF28+AL28+AR28+AX28=0,"",N28+H28+T28+Z28+AF28+AL28+AR28+AX28)</f>
        <v>10</v>
      </c>
      <c r="BE28" s="316">
        <f>IF(D28+F28+L28+J28+P28+R28+V28+X28+AB28+AD28+AH28+AJ28+AN28+AP28+AT28+AV28=0,"",D28+F28+L28+J28+P28+R28+V28+X28+AB28+AD28+AH28+AJ28+AN28+AP28+AT28+AV28)</f>
        <v>11</v>
      </c>
      <c r="BF28" s="287" t="s">
        <v>222</v>
      </c>
      <c r="BG28" s="175" t="s">
        <v>463</v>
      </c>
    </row>
    <row r="29" spans="1:59">
      <c r="A29" s="302"/>
      <c r="B29" s="303" t="s">
        <v>114</v>
      </c>
      <c r="C29" s="304" t="s">
        <v>118</v>
      </c>
      <c r="D29" s="305"/>
      <c r="E29" s="306" t="str">
        <f t="shared" si="24"/>
        <v/>
      </c>
      <c r="F29" s="305"/>
      <c r="G29" s="306" t="str">
        <f t="shared" si="25"/>
        <v/>
      </c>
      <c r="H29" s="305"/>
      <c r="I29" s="307"/>
      <c r="J29" s="308"/>
      <c r="K29" s="306" t="str">
        <f t="shared" si="26"/>
        <v/>
      </c>
      <c r="L29" s="309"/>
      <c r="M29" s="306" t="str">
        <f t="shared" si="27"/>
        <v/>
      </c>
      <c r="N29" s="309"/>
      <c r="O29" s="310"/>
      <c r="P29" s="309"/>
      <c r="Q29" s="306" t="str">
        <f t="shared" si="28"/>
        <v/>
      </c>
      <c r="R29" s="309"/>
      <c r="S29" s="306" t="str">
        <f t="shared" si="29"/>
        <v/>
      </c>
      <c r="T29" s="309"/>
      <c r="U29" s="311"/>
      <c r="V29" s="308"/>
      <c r="W29" s="306" t="str">
        <f t="shared" si="19"/>
        <v/>
      </c>
      <c r="X29" s="309"/>
      <c r="Y29" s="306" t="str">
        <f t="shared" si="20"/>
        <v/>
      </c>
      <c r="Z29" s="309"/>
      <c r="AA29" s="310"/>
      <c r="AB29" s="309"/>
      <c r="AC29" s="306" t="str">
        <f t="shared" si="30"/>
        <v/>
      </c>
      <c r="AD29" s="309"/>
      <c r="AE29" s="306" t="str">
        <f t="shared" si="31"/>
        <v/>
      </c>
      <c r="AF29" s="309"/>
      <c r="AG29" s="311"/>
      <c r="AH29" s="308">
        <v>1</v>
      </c>
      <c r="AI29" s="306">
        <f>IF(AH29*14=0,"",AH29*14)</f>
        <v>14</v>
      </c>
      <c r="AJ29" s="309">
        <v>1</v>
      </c>
      <c r="AK29" s="306">
        <f>IF(AJ29*14=0,"",AJ29*14)</f>
        <v>14</v>
      </c>
      <c r="AL29" s="309">
        <v>3</v>
      </c>
      <c r="AM29" s="310" t="s">
        <v>104</v>
      </c>
      <c r="AN29" s="308"/>
      <c r="AO29" s="306" t="str">
        <f t="shared" si="34"/>
        <v/>
      </c>
      <c r="AP29" s="309"/>
      <c r="AQ29" s="306" t="str">
        <f t="shared" si="35"/>
        <v/>
      </c>
      <c r="AR29" s="309"/>
      <c r="AS29" s="317"/>
      <c r="AT29" s="309"/>
      <c r="AU29" s="306" t="str">
        <f t="shared" si="36"/>
        <v/>
      </c>
      <c r="AV29" s="309"/>
      <c r="AW29" s="306" t="str">
        <f t="shared" si="37"/>
        <v/>
      </c>
      <c r="AX29" s="309"/>
      <c r="AY29" s="309"/>
      <c r="AZ29" s="313">
        <f t="shared" si="1"/>
        <v>1</v>
      </c>
      <c r="BA29" s="314">
        <f t="shared" si="21"/>
        <v>14</v>
      </c>
      <c r="BB29" s="315">
        <f t="shared" si="2"/>
        <v>1</v>
      </c>
      <c r="BC29" s="314">
        <f t="shared" si="22"/>
        <v>14</v>
      </c>
      <c r="BD29" s="315">
        <f t="shared" si="0"/>
        <v>3</v>
      </c>
      <c r="BE29" s="316">
        <f t="shared" si="23"/>
        <v>2</v>
      </c>
    </row>
    <row r="30" spans="1:59" ht="15.75" customHeight="1">
      <c r="A30" s="302" t="s">
        <v>305</v>
      </c>
      <c r="B30" s="303" t="s">
        <v>15</v>
      </c>
      <c r="C30" s="304" t="s">
        <v>117</v>
      </c>
      <c r="D30" s="305"/>
      <c r="E30" s="306" t="str">
        <f t="shared" si="24"/>
        <v/>
      </c>
      <c r="F30" s="305"/>
      <c r="G30" s="306" t="str">
        <f t="shared" si="25"/>
        <v/>
      </c>
      <c r="H30" s="305"/>
      <c r="I30" s="307"/>
      <c r="J30" s="308"/>
      <c r="K30" s="306" t="str">
        <f t="shared" si="26"/>
        <v/>
      </c>
      <c r="L30" s="309"/>
      <c r="M30" s="306" t="str">
        <f t="shared" si="27"/>
        <v/>
      </c>
      <c r="N30" s="309"/>
      <c r="O30" s="310"/>
      <c r="P30" s="309"/>
      <c r="Q30" s="306" t="str">
        <f t="shared" si="28"/>
        <v/>
      </c>
      <c r="R30" s="309"/>
      <c r="S30" s="306" t="str">
        <f t="shared" si="29"/>
        <v/>
      </c>
      <c r="T30" s="309"/>
      <c r="U30" s="311"/>
      <c r="V30" s="308"/>
      <c r="W30" s="306" t="str">
        <f t="shared" si="19"/>
        <v/>
      </c>
      <c r="X30" s="309"/>
      <c r="Y30" s="306" t="str">
        <f t="shared" si="20"/>
        <v/>
      </c>
      <c r="Z30" s="309"/>
      <c r="AA30" s="310"/>
      <c r="AB30" s="309"/>
      <c r="AC30" s="306" t="str">
        <f t="shared" si="30"/>
        <v/>
      </c>
      <c r="AD30" s="309"/>
      <c r="AE30" s="306" t="str">
        <f t="shared" si="31"/>
        <v/>
      </c>
      <c r="AF30" s="309"/>
      <c r="AG30" s="311"/>
      <c r="AH30" s="308"/>
      <c r="AI30" s="306" t="str">
        <f>IF(AH30*14=0,"",AH30*14)</f>
        <v/>
      </c>
      <c r="AJ30" s="309"/>
      <c r="AK30" s="306" t="str">
        <f>IF(AJ30*14=0,"",AJ30*14)</f>
        <v/>
      </c>
      <c r="AL30" s="309"/>
      <c r="AM30" s="310"/>
      <c r="AN30" s="309">
        <v>2</v>
      </c>
      <c r="AO30" s="306">
        <f t="shared" si="34"/>
        <v>28</v>
      </c>
      <c r="AP30" s="309"/>
      <c r="AQ30" s="306" t="str">
        <f>IF(AP30*14=0,"",AP30*14)</f>
        <v/>
      </c>
      <c r="AR30" s="309">
        <v>2</v>
      </c>
      <c r="AS30" s="317" t="s">
        <v>69</v>
      </c>
      <c r="AT30" s="309"/>
      <c r="AU30" s="306" t="str">
        <f t="shared" si="36"/>
        <v/>
      </c>
      <c r="AV30" s="309"/>
      <c r="AW30" s="306" t="str">
        <f t="shared" si="37"/>
        <v/>
      </c>
      <c r="AX30" s="309"/>
      <c r="AY30" s="309"/>
      <c r="AZ30" s="313">
        <f t="shared" si="1"/>
        <v>2</v>
      </c>
      <c r="BA30" s="314">
        <f t="shared" si="21"/>
        <v>28</v>
      </c>
      <c r="BB30" s="315" t="str">
        <f t="shared" si="2"/>
        <v/>
      </c>
      <c r="BC30" s="314" t="str">
        <f t="shared" si="22"/>
        <v/>
      </c>
      <c r="BD30" s="315">
        <f t="shared" si="0"/>
        <v>2</v>
      </c>
      <c r="BE30" s="316">
        <f t="shared" si="23"/>
        <v>2</v>
      </c>
      <c r="BF30" s="287" t="s">
        <v>222</v>
      </c>
      <c r="BG30" s="175" t="s">
        <v>348</v>
      </c>
    </row>
    <row r="31" spans="1:59" s="2" customFormat="1" ht="15.75" customHeight="1">
      <c r="A31" s="302" t="s">
        <v>306</v>
      </c>
      <c r="B31" s="303" t="s">
        <v>31</v>
      </c>
      <c r="C31" s="304" t="s">
        <v>120</v>
      </c>
      <c r="D31" s="305"/>
      <c r="E31" s="306" t="str">
        <f t="shared" si="24"/>
        <v/>
      </c>
      <c r="F31" s="305"/>
      <c r="G31" s="306" t="str">
        <f t="shared" si="25"/>
        <v/>
      </c>
      <c r="H31" s="305"/>
      <c r="I31" s="307"/>
      <c r="J31" s="308"/>
      <c r="K31" s="306" t="str">
        <f t="shared" si="26"/>
        <v/>
      </c>
      <c r="L31" s="309"/>
      <c r="M31" s="306" t="str">
        <f t="shared" si="27"/>
        <v/>
      </c>
      <c r="N31" s="309"/>
      <c r="O31" s="310"/>
      <c r="P31" s="309"/>
      <c r="Q31" s="306" t="str">
        <f t="shared" si="28"/>
        <v/>
      </c>
      <c r="R31" s="309"/>
      <c r="S31" s="306" t="str">
        <f t="shared" si="29"/>
        <v/>
      </c>
      <c r="T31" s="309"/>
      <c r="U31" s="311"/>
      <c r="V31" s="308"/>
      <c r="W31" s="306" t="str">
        <f t="shared" si="19"/>
        <v/>
      </c>
      <c r="X31" s="309"/>
      <c r="Y31" s="306" t="str">
        <f t="shared" si="20"/>
        <v/>
      </c>
      <c r="Z31" s="309"/>
      <c r="AA31" s="310"/>
      <c r="AB31" s="309"/>
      <c r="AC31" s="306" t="str">
        <f t="shared" si="30"/>
        <v/>
      </c>
      <c r="AD31" s="309"/>
      <c r="AE31" s="306" t="str">
        <f t="shared" si="31"/>
        <v/>
      </c>
      <c r="AF31" s="309"/>
      <c r="AG31" s="311"/>
      <c r="AH31" s="308"/>
      <c r="AI31" s="306" t="str">
        <f t="shared" ref="AI31:AI43" si="38">IF(AH31*14=0,"",AH31*14)</f>
        <v/>
      </c>
      <c r="AJ31" s="309"/>
      <c r="AK31" s="306" t="str">
        <f t="shared" ref="AK31:AK43" si="39">IF(AJ31*14=0,"",AJ31*14)</f>
        <v/>
      </c>
      <c r="AL31" s="309"/>
      <c r="AM31" s="310"/>
      <c r="AN31" s="308">
        <v>2</v>
      </c>
      <c r="AO31" s="306">
        <f t="shared" si="34"/>
        <v>28</v>
      </c>
      <c r="AP31" s="309">
        <v>1</v>
      </c>
      <c r="AQ31" s="306">
        <f t="shared" si="35"/>
        <v>14</v>
      </c>
      <c r="AR31" s="309">
        <v>3</v>
      </c>
      <c r="AS31" s="317" t="s">
        <v>104</v>
      </c>
      <c r="AT31" s="309"/>
      <c r="AU31" s="306" t="str">
        <f t="shared" si="36"/>
        <v/>
      </c>
      <c r="AV31" s="309"/>
      <c r="AW31" s="306" t="str">
        <f t="shared" si="37"/>
        <v/>
      </c>
      <c r="AX31" s="309"/>
      <c r="AY31" s="309"/>
      <c r="AZ31" s="313">
        <f t="shared" si="1"/>
        <v>2</v>
      </c>
      <c r="BA31" s="314">
        <f t="shared" si="21"/>
        <v>28</v>
      </c>
      <c r="BB31" s="315">
        <f t="shared" si="2"/>
        <v>1</v>
      </c>
      <c r="BC31" s="314">
        <f t="shared" si="22"/>
        <v>14</v>
      </c>
      <c r="BD31" s="315">
        <f t="shared" si="0"/>
        <v>3</v>
      </c>
      <c r="BE31" s="316">
        <f t="shared" si="23"/>
        <v>3</v>
      </c>
      <c r="BF31" s="287" t="s">
        <v>262</v>
      </c>
      <c r="BG31" s="175" t="s">
        <v>295</v>
      </c>
    </row>
    <row r="32" spans="1:59" s="17" customFormat="1" ht="15.75" customHeight="1">
      <c r="A32" s="302" t="s">
        <v>307</v>
      </c>
      <c r="B32" s="303" t="s">
        <v>31</v>
      </c>
      <c r="C32" s="304" t="s">
        <v>121</v>
      </c>
      <c r="D32" s="305"/>
      <c r="E32" s="306" t="str">
        <f t="shared" si="24"/>
        <v/>
      </c>
      <c r="F32" s="305"/>
      <c r="G32" s="306" t="str">
        <f t="shared" si="25"/>
        <v/>
      </c>
      <c r="H32" s="305"/>
      <c r="I32" s="307"/>
      <c r="J32" s="308"/>
      <c r="K32" s="306" t="str">
        <f t="shared" si="26"/>
        <v/>
      </c>
      <c r="L32" s="309"/>
      <c r="M32" s="306" t="str">
        <f t="shared" si="27"/>
        <v/>
      </c>
      <c r="N32" s="309"/>
      <c r="O32" s="310"/>
      <c r="P32" s="309"/>
      <c r="Q32" s="306" t="str">
        <f t="shared" si="28"/>
        <v/>
      </c>
      <c r="R32" s="309"/>
      <c r="S32" s="306" t="str">
        <f t="shared" si="29"/>
        <v/>
      </c>
      <c r="T32" s="309"/>
      <c r="U32" s="311"/>
      <c r="V32" s="308"/>
      <c r="W32" s="306" t="str">
        <f t="shared" si="19"/>
        <v/>
      </c>
      <c r="X32" s="309"/>
      <c r="Y32" s="306" t="str">
        <f t="shared" si="20"/>
        <v/>
      </c>
      <c r="Z32" s="309"/>
      <c r="AA32" s="310"/>
      <c r="AB32" s="309"/>
      <c r="AC32" s="306" t="str">
        <f t="shared" si="30"/>
        <v/>
      </c>
      <c r="AD32" s="309"/>
      <c r="AE32" s="306" t="str">
        <f t="shared" si="31"/>
        <v/>
      </c>
      <c r="AF32" s="309"/>
      <c r="AG32" s="311"/>
      <c r="AH32" s="308"/>
      <c r="AI32" s="306" t="str">
        <f t="shared" si="38"/>
        <v/>
      </c>
      <c r="AJ32" s="309"/>
      <c r="AK32" s="306" t="str">
        <f t="shared" si="39"/>
        <v/>
      </c>
      <c r="AL32" s="309"/>
      <c r="AM32" s="310"/>
      <c r="AN32" s="308">
        <v>2</v>
      </c>
      <c r="AO32" s="306">
        <f t="shared" si="34"/>
        <v>28</v>
      </c>
      <c r="AP32" s="309">
        <v>1</v>
      </c>
      <c r="AQ32" s="306">
        <f t="shared" si="35"/>
        <v>14</v>
      </c>
      <c r="AR32" s="309">
        <v>3</v>
      </c>
      <c r="AS32" s="317" t="s">
        <v>104</v>
      </c>
      <c r="AT32" s="309"/>
      <c r="AU32" s="306" t="str">
        <f t="shared" si="36"/>
        <v/>
      </c>
      <c r="AV32" s="309"/>
      <c r="AW32" s="306" t="str">
        <f t="shared" si="37"/>
        <v/>
      </c>
      <c r="AX32" s="309"/>
      <c r="AY32" s="309"/>
      <c r="AZ32" s="313">
        <f t="shared" si="1"/>
        <v>2</v>
      </c>
      <c r="BA32" s="314">
        <f t="shared" si="21"/>
        <v>28</v>
      </c>
      <c r="BB32" s="315">
        <f t="shared" si="2"/>
        <v>1</v>
      </c>
      <c r="BC32" s="314">
        <f t="shared" si="22"/>
        <v>14</v>
      </c>
      <c r="BD32" s="315">
        <f t="shared" si="0"/>
        <v>3</v>
      </c>
      <c r="BE32" s="316">
        <f t="shared" si="23"/>
        <v>3</v>
      </c>
      <c r="BF32" s="273" t="s">
        <v>288</v>
      </c>
      <c r="BG32" s="175" t="s">
        <v>344</v>
      </c>
    </row>
    <row r="33" spans="1:59" s="17" customFormat="1" ht="15.75" customHeight="1">
      <c r="A33" s="302" t="s">
        <v>308</v>
      </c>
      <c r="B33" s="303" t="s">
        <v>31</v>
      </c>
      <c r="C33" s="304" t="s">
        <v>122</v>
      </c>
      <c r="D33" s="305"/>
      <c r="E33" s="306" t="str">
        <f t="shared" si="24"/>
        <v/>
      </c>
      <c r="F33" s="305"/>
      <c r="G33" s="306" t="str">
        <f t="shared" si="25"/>
        <v/>
      </c>
      <c r="H33" s="305"/>
      <c r="I33" s="307"/>
      <c r="J33" s="308"/>
      <c r="K33" s="306" t="str">
        <f t="shared" si="26"/>
        <v/>
      </c>
      <c r="L33" s="309"/>
      <c r="M33" s="306" t="str">
        <f t="shared" si="27"/>
        <v/>
      </c>
      <c r="N33" s="309"/>
      <c r="O33" s="310"/>
      <c r="P33" s="309"/>
      <c r="Q33" s="306" t="str">
        <f t="shared" si="28"/>
        <v/>
      </c>
      <c r="R33" s="309"/>
      <c r="S33" s="306" t="str">
        <f t="shared" si="29"/>
        <v/>
      </c>
      <c r="T33" s="309"/>
      <c r="U33" s="311"/>
      <c r="V33" s="308"/>
      <c r="W33" s="306" t="str">
        <f t="shared" si="19"/>
        <v/>
      </c>
      <c r="X33" s="309"/>
      <c r="Y33" s="306" t="str">
        <f t="shared" si="20"/>
        <v/>
      </c>
      <c r="Z33" s="309"/>
      <c r="AA33" s="310"/>
      <c r="AB33" s="309"/>
      <c r="AC33" s="306" t="str">
        <f t="shared" si="30"/>
        <v/>
      </c>
      <c r="AD33" s="309"/>
      <c r="AE33" s="306" t="str">
        <f t="shared" si="31"/>
        <v/>
      </c>
      <c r="AF33" s="309"/>
      <c r="AG33" s="311"/>
      <c r="AH33" s="308"/>
      <c r="AI33" s="306" t="str">
        <f t="shared" si="38"/>
        <v/>
      </c>
      <c r="AJ33" s="309"/>
      <c r="AK33" s="306" t="str">
        <f t="shared" si="39"/>
        <v/>
      </c>
      <c r="AL33" s="309"/>
      <c r="AM33" s="310"/>
      <c r="AN33" s="308">
        <v>2</v>
      </c>
      <c r="AO33" s="306">
        <f t="shared" si="34"/>
        <v>28</v>
      </c>
      <c r="AP33" s="309">
        <v>1</v>
      </c>
      <c r="AQ33" s="306">
        <f t="shared" si="35"/>
        <v>14</v>
      </c>
      <c r="AR33" s="309">
        <v>3</v>
      </c>
      <c r="AS33" s="317" t="s">
        <v>104</v>
      </c>
      <c r="AT33" s="309"/>
      <c r="AU33" s="306" t="str">
        <f t="shared" si="36"/>
        <v/>
      </c>
      <c r="AV33" s="309"/>
      <c r="AW33" s="306" t="str">
        <f t="shared" si="37"/>
        <v/>
      </c>
      <c r="AX33" s="309"/>
      <c r="AY33" s="309"/>
      <c r="AZ33" s="313">
        <f t="shared" si="1"/>
        <v>2</v>
      </c>
      <c r="BA33" s="314">
        <f t="shared" si="21"/>
        <v>28</v>
      </c>
      <c r="BB33" s="315">
        <f t="shared" si="2"/>
        <v>1</v>
      </c>
      <c r="BC33" s="314">
        <f t="shared" si="22"/>
        <v>14</v>
      </c>
      <c r="BD33" s="315">
        <f t="shared" si="0"/>
        <v>3</v>
      </c>
      <c r="BE33" s="316">
        <f t="shared" si="23"/>
        <v>3</v>
      </c>
      <c r="BF33" s="273" t="s">
        <v>262</v>
      </c>
      <c r="BG33" s="175" t="s">
        <v>341</v>
      </c>
    </row>
    <row r="34" spans="1:59" s="17" customFormat="1" ht="15.75" customHeight="1">
      <c r="A34" s="302" t="s">
        <v>309</v>
      </c>
      <c r="B34" s="303" t="s">
        <v>31</v>
      </c>
      <c r="C34" s="304" t="s">
        <v>123</v>
      </c>
      <c r="D34" s="305"/>
      <c r="E34" s="306" t="str">
        <f t="shared" si="24"/>
        <v/>
      </c>
      <c r="F34" s="305"/>
      <c r="G34" s="306" t="str">
        <f t="shared" si="25"/>
        <v/>
      </c>
      <c r="H34" s="305"/>
      <c r="I34" s="307"/>
      <c r="J34" s="308"/>
      <c r="K34" s="306" t="str">
        <f t="shared" si="26"/>
        <v/>
      </c>
      <c r="L34" s="309"/>
      <c r="M34" s="306" t="str">
        <f t="shared" si="27"/>
        <v/>
      </c>
      <c r="N34" s="309"/>
      <c r="O34" s="310"/>
      <c r="P34" s="309"/>
      <c r="Q34" s="306" t="str">
        <f t="shared" si="28"/>
        <v/>
      </c>
      <c r="R34" s="309"/>
      <c r="S34" s="306" t="str">
        <f t="shared" si="29"/>
        <v/>
      </c>
      <c r="T34" s="309"/>
      <c r="U34" s="311"/>
      <c r="V34" s="308"/>
      <c r="W34" s="306" t="str">
        <f t="shared" si="19"/>
        <v/>
      </c>
      <c r="X34" s="309"/>
      <c r="Y34" s="306" t="str">
        <f t="shared" si="20"/>
        <v/>
      </c>
      <c r="Z34" s="309"/>
      <c r="AA34" s="310"/>
      <c r="AB34" s="309"/>
      <c r="AC34" s="306" t="str">
        <f t="shared" si="30"/>
        <v/>
      </c>
      <c r="AD34" s="309"/>
      <c r="AE34" s="306" t="str">
        <f t="shared" si="31"/>
        <v/>
      </c>
      <c r="AF34" s="309"/>
      <c r="AG34" s="311"/>
      <c r="AH34" s="308"/>
      <c r="AI34" s="306" t="str">
        <f t="shared" si="38"/>
        <v/>
      </c>
      <c r="AJ34" s="309"/>
      <c r="AK34" s="306" t="str">
        <f t="shared" si="39"/>
        <v/>
      </c>
      <c r="AL34" s="309"/>
      <c r="AM34" s="310"/>
      <c r="AN34" s="308">
        <v>2</v>
      </c>
      <c r="AO34" s="306">
        <f t="shared" si="34"/>
        <v>28</v>
      </c>
      <c r="AP34" s="309">
        <v>1</v>
      </c>
      <c r="AQ34" s="306">
        <f t="shared" si="35"/>
        <v>14</v>
      </c>
      <c r="AR34" s="309">
        <v>3</v>
      </c>
      <c r="AS34" s="317" t="s">
        <v>104</v>
      </c>
      <c r="AT34" s="309"/>
      <c r="AU34" s="306" t="str">
        <f t="shared" si="36"/>
        <v/>
      </c>
      <c r="AV34" s="309"/>
      <c r="AW34" s="306" t="str">
        <f t="shared" si="37"/>
        <v/>
      </c>
      <c r="AX34" s="309"/>
      <c r="AY34" s="309"/>
      <c r="AZ34" s="313">
        <f t="shared" si="1"/>
        <v>2</v>
      </c>
      <c r="BA34" s="314">
        <f t="shared" si="21"/>
        <v>28</v>
      </c>
      <c r="BB34" s="315">
        <f t="shared" si="2"/>
        <v>1</v>
      </c>
      <c r="BC34" s="314">
        <f t="shared" si="22"/>
        <v>14</v>
      </c>
      <c r="BD34" s="315">
        <f t="shared" si="0"/>
        <v>3</v>
      </c>
      <c r="BE34" s="316">
        <f t="shared" si="23"/>
        <v>3</v>
      </c>
      <c r="BF34" s="273" t="s">
        <v>288</v>
      </c>
      <c r="BG34" s="175" t="s">
        <v>344</v>
      </c>
    </row>
    <row r="35" spans="1:59" ht="15.75" customHeight="1">
      <c r="A35" s="302" t="s">
        <v>310</v>
      </c>
      <c r="B35" s="303" t="s">
        <v>31</v>
      </c>
      <c r="C35" s="304" t="s">
        <v>124</v>
      </c>
      <c r="D35" s="305"/>
      <c r="E35" s="306" t="str">
        <f t="shared" si="24"/>
        <v/>
      </c>
      <c r="F35" s="305"/>
      <c r="G35" s="306" t="str">
        <f t="shared" si="25"/>
        <v/>
      </c>
      <c r="H35" s="305"/>
      <c r="I35" s="307"/>
      <c r="J35" s="308"/>
      <c r="K35" s="306" t="str">
        <f t="shared" si="26"/>
        <v/>
      </c>
      <c r="L35" s="309"/>
      <c r="M35" s="306" t="str">
        <f t="shared" si="27"/>
        <v/>
      </c>
      <c r="N35" s="309"/>
      <c r="O35" s="310"/>
      <c r="P35" s="309"/>
      <c r="Q35" s="306" t="str">
        <f t="shared" si="28"/>
        <v/>
      </c>
      <c r="R35" s="309"/>
      <c r="S35" s="306" t="str">
        <f t="shared" si="29"/>
        <v/>
      </c>
      <c r="T35" s="309"/>
      <c r="U35" s="311"/>
      <c r="V35" s="308"/>
      <c r="W35" s="306" t="str">
        <f t="shared" si="19"/>
        <v/>
      </c>
      <c r="X35" s="309"/>
      <c r="Y35" s="306" t="str">
        <f t="shared" si="20"/>
        <v/>
      </c>
      <c r="Z35" s="309"/>
      <c r="AA35" s="310"/>
      <c r="AB35" s="309"/>
      <c r="AC35" s="306" t="str">
        <f t="shared" si="30"/>
        <v/>
      </c>
      <c r="AD35" s="309"/>
      <c r="AE35" s="306" t="str">
        <f t="shared" si="31"/>
        <v/>
      </c>
      <c r="AF35" s="309"/>
      <c r="AG35" s="311"/>
      <c r="AH35" s="308"/>
      <c r="AI35" s="306" t="str">
        <f t="shared" si="38"/>
        <v/>
      </c>
      <c r="AJ35" s="309"/>
      <c r="AK35" s="306" t="str">
        <f t="shared" si="39"/>
        <v/>
      </c>
      <c r="AL35" s="309"/>
      <c r="AM35" s="310"/>
      <c r="AN35" s="308">
        <v>1</v>
      </c>
      <c r="AO35" s="306">
        <f t="shared" si="34"/>
        <v>14</v>
      </c>
      <c r="AP35" s="309">
        <v>1</v>
      </c>
      <c r="AQ35" s="306">
        <f t="shared" si="35"/>
        <v>14</v>
      </c>
      <c r="AR35" s="309">
        <v>2</v>
      </c>
      <c r="AS35" s="318" t="s">
        <v>150</v>
      </c>
      <c r="AT35" s="309"/>
      <c r="AU35" s="306" t="str">
        <f t="shared" si="36"/>
        <v/>
      </c>
      <c r="AV35" s="309"/>
      <c r="AW35" s="306" t="str">
        <f t="shared" si="37"/>
        <v/>
      </c>
      <c r="AX35" s="309"/>
      <c r="AY35" s="309"/>
      <c r="AZ35" s="313">
        <f t="shared" si="1"/>
        <v>1</v>
      </c>
      <c r="BA35" s="314">
        <f t="shared" si="21"/>
        <v>14</v>
      </c>
      <c r="BB35" s="315">
        <f t="shared" si="2"/>
        <v>1</v>
      </c>
      <c r="BC35" s="314">
        <f t="shared" si="22"/>
        <v>14</v>
      </c>
      <c r="BD35" s="315">
        <f t="shared" si="0"/>
        <v>2</v>
      </c>
      <c r="BE35" s="316">
        <f t="shared" si="23"/>
        <v>2</v>
      </c>
      <c r="BF35" s="273" t="s">
        <v>262</v>
      </c>
      <c r="BG35" s="175" t="s">
        <v>264</v>
      </c>
    </row>
    <row r="36" spans="1:59" s="2" customFormat="1" ht="15.75" customHeight="1">
      <c r="A36" s="302" t="s">
        <v>311</v>
      </c>
      <c r="B36" s="303" t="s">
        <v>31</v>
      </c>
      <c r="C36" s="304" t="s">
        <v>127</v>
      </c>
      <c r="D36" s="305"/>
      <c r="E36" s="306" t="str">
        <f>IF(D36*14=0,"",D36*14)</f>
        <v/>
      </c>
      <c r="F36" s="305"/>
      <c r="G36" s="306" t="str">
        <f>IF(F36*14=0,"",F36*14)</f>
        <v/>
      </c>
      <c r="H36" s="305"/>
      <c r="I36" s="307"/>
      <c r="J36" s="308"/>
      <c r="K36" s="306" t="str">
        <f>IF(J36*14=0,"",J36*14)</f>
        <v/>
      </c>
      <c r="L36" s="309"/>
      <c r="M36" s="306" t="str">
        <f>IF(L36*14=0,"",L36*14)</f>
        <v/>
      </c>
      <c r="N36" s="309"/>
      <c r="O36" s="310"/>
      <c r="P36" s="309"/>
      <c r="Q36" s="306" t="str">
        <f>IF(P36*14=0,"",P36*14)</f>
        <v/>
      </c>
      <c r="R36" s="309"/>
      <c r="S36" s="306" t="str">
        <f>IF(R36*14=0,"",R36*14)</f>
        <v/>
      </c>
      <c r="T36" s="309"/>
      <c r="U36" s="311"/>
      <c r="V36" s="308"/>
      <c r="W36" s="306" t="str">
        <f>IF(V36*14=0,"",V36*14)</f>
        <v/>
      </c>
      <c r="X36" s="309"/>
      <c r="Y36" s="306" t="str">
        <f>IF(X36*14=0,"",X36*14)</f>
        <v/>
      </c>
      <c r="Z36" s="309"/>
      <c r="AA36" s="310"/>
      <c r="AB36" s="309"/>
      <c r="AC36" s="306" t="str">
        <f>IF(AB36*14=0,"",AB36*14)</f>
        <v/>
      </c>
      <c r="AD36" s="309"/>
      <c r="AE36" s="306" t="str">
        <f>IF(AD36*14=0,"",AD36*14)</f>
        <v/>
      </c>
      <c r="AF36" s="309"/>
      <c r="AG36" s="311"/>
      <c r="AH36" s="308"/>
      <c r="AI36" s="306" t="str">
        <f>IF(AH36*14=0,"",AH36*14)</f>
        <v/>
      </c>
      <c r="AJ36" s="309"/>
      <c r="AK36" s="306" t="str">
        <f>IF(AJ36*14=0,"",AJ36*14)</f>
        <v/>
      </c>
      <c r="AL36" s="309"/>
      <c r="AM36" s="310"/>
      <c r="AN36" s="308">
        <v>1</v>
      </c>
      <c r="AO36" s="306">
        <f>IF(AN36*14=0,"",AN36*14)</f>
        <v>14</v>
      </c>
      <c r="AP36" s="309">
        <v>1</v>
      </c>
      <c r="AQ36" s="306">
        <f>IF(AP36*14=0,"",AP36*14)</f>
        <v>14</v>
      </c>
      <c r="AR36" s="309">
        <v>2</v>
      </c>
      <c r="AS36" s="317" t="s">
        <v>104</v>
      </c>
      <c r="AT36" s="309"/>
      <c r="AU36" s="306" t="str">
        <f>IF(AT36*14=0,"",AT36*14)</f>
        <v/>
      </c>
      <c r="AV36" s="309"/>
      <c r="AW36" s="306" t="str">
        <f>IF(AV36*14=0,"",AV36*14)</f>
        <v/>
      </c>
      <c r="AX36" s="309"/>
      <c r="AY36" s="309"/>
      <c r="AZ36" s="313">
        <f t="shared" si="1"/>
        <v>1</v>
      </c>
      <c r="BA36" s="314">
        <f t="shared" si="21"/>
        <v>14</v>
      </c>
      <c r="BB36" s="315">
        <f t="shared" si="2"/>
        <v>1</v>
      </c>
      <c r="BC36" s="314">
        <f t="shared" si="22"/>
        <v>14</v>
      </c>
      <c r="BD36" s="315">
        <f t="shared" si="0"/>
        <v>2</v>
      </c>
      <c r="BE36" s="316">
        <f t="shared" si="23"/>
        <v>2</v>
      </c>
      <c r="BF36" s="287" t="s">
        <v>222</v>
      </c>
      <c r="BG36" s="175" t="s">
        <v>346</v>
      </c>
    </row>
    <row r="37" spans="1:59" s="2" customFormat="1" ht="15.75" customHeight="1">
      <c r="A37" s="302" t="s">
        <v>315</v>
      </c>
      <c r="B37" s="303" t="s">
        <v>31</v>
      </c>
      <c r="C37" s="304" t="s">
        <v>206</v>
      </c>
      <c r="D37" s="305"/>
      <c r="E37" s="306" t="str">
        <f>IF(D37*14=0,"",D37*14)</f>
        <v/>
      </c>
      <c r="F37" s="305"/>
      <c r="G37" s="306" t="str">
        <f>IF(F37*14=0,"",F37*14)</f>
        <v/>
      </c>
      <c r="H37" s="305"/>
      <c r="I37" s="307"/>
      <c r="J37" s="308"/>
      <c r="K37" s="306" t="str">
        <f>IF(J37*14=0,"",J37*14)</f>
        <v/>
      </c>
      <c r="L37" s="309"/>
      <c r="M37" s="306" t="str">
        <f>IF(L37*14=0,"",L37*14)</f>
        <v/>
      </c>
      <c r="N37" s="309"/>
      <c r="O37" s="310"/>
      <c r="P37" s="309"/>
      <c r="Q37" s="306" t="str">
        <f>IF(P37*14=0,"",P37*14)</f>
        <v/>
      </c>
      <c r="R37" s="309"/>
      <c r="S37" s="306" t="str">
        <f>IF(R37*14=0,"",R37*14)</f>
        <v/>
      </c>
      <c r="T37" s="309"/>
      <c r="U37" s="311"/>
      <c r="V37" s="308"/>
      <c r="W37" s="306" t="str">
        <f>IF(V37*14=0,"",V37*14)</f>
        <v/>
      </c>
      <c r="X37" s="309"/>
      <c r="Y37" s="306" t="str">
        <f>IF(X37*14=0,"",X37*14)</f>
        <v/>
      </c>
      <c r="Z37" s="309"/>
      <c r="AA37" s="310"/>
      <c r="AB37" s="309"/>
      <c r="AC37" s="306" t="str">
        <f>IF(AB37*14=0,"",AB37*14)</f>
        <v/>
      </c>
      <c r="AD37" s="309"/>
      <c r="AE37" s="306" t="str">
        <f>IF(AD37*14=0,"",AD37*14)</f>
        <v/>
      </c>
      <c r="AF37" s="309"/>
      <c r="AG37" s="311"/>
      <c r="AH37" s="308"/>
      <c r="AI37" s="306" t="str">
        <f>IF(AH37*14=0,"",AH37*14)</f>
        <v/>
      </c>
      <c r="AJ37" s="309"/>
      <c r="AK37" s="306" t="str">
        <f>IF(AJ37*14=0,"",AJ37*14)</f>
        <v/>
      </c>
      <c r="AL37" s="309"/>
      <c r="AM37" s="310"/>
      <c r="AN37" s="308"/>
      <c r="AO37" s="306" t="str">
        <f>IF(AN37*14=0,"",AN37*14)</f>
        <v/>
      </c>
      <c r="AP37" s="309">
        <v>9</v>
      </c>
      <c r="AQ37" s="306">
        <f>IF(AP37*14=0,"",AP37*14)</f>
        <v>126</v>
      </c>
      <c r="AR37" s="309">
        <v>10</v>
      </c>
      <c r="AS37" s="318" t="s">
        <v>150</v>
      </c>
      <c r="AT37" s="309"/>
      <c r="AU37" s="306" t="str">
        <f>IF(AT37*14=0,"",AT37*14)</f>
        <v/>
      </c>
      <c r="AV37" s="309"/>
      <c r="AW37" s="306" t="str">
        <f>IF(AV37*14=0,"",AV37*14)</f>
        <v/>
      </c>
      <c r="AX37" s="309"/>
      <c r="AY37" s="309"/>
      <c r="AZ37" s="313" t="str">
        <f t="shared" si="1"/>
        <v/>
      </c>
      <c r="BA37" s="314" t="str">
        <f t="shared" si="21"/>
        <v/>
      </c>
      <c r="BB37" s="315">
        <f t="shared" si="2"/>
        <v>9</v>
      </c>
      <c r="BC37" s="314">
        <f t="shared" si="22"/>
        <v>126</v>
      </c>
      <c r="BD37" s="315">
        <f t="shared" si="0"/>
        <v>10</v>
      </c>
      <c r="BE37" s="316">
        <f t="shared" si="23"/>
        <v>9</v>
      </c>
      <c r="BF37" s="287" t="s">
        <v>222</v>
      </c>
      <c r="BG37" s="175" t="s">
        <v>354</v>
      </c>
    </row>
    <row r="38" spans="1:59" ht="15.75" customHeight="1">
      <c r="A38" s="302"/>
      <c r="B38" s="303" t="s">
        <v>114</v>
      </c>
      <c r="C38" s="304" t="s">
        <v>125</v>
      </c>
      <c r="D38" s="305"/>
      <c r="E38" s="306" t="str">
        <f>IF(D38*14=0,"",D38*14)</f>
        <v/>
      </c>
      <c r="F38" s="305"/>
      <c r="G38" s="306" t="str">
        <f>IF(F38*14=0,"",F38*14)</f>
        <v/>
      </c>
      <c r="H38" s="305"/>
      <c r="I38" s="307"/>
      <c r="J38" s="308"/>
      <c r="K38" s="306" t="str">
        <f>IF(J38*14=0,"",J38*14)</f>
        <v/>
      </c>
      <c r="L38" s="309"/>
      <c r="M38" s="306" t="str">
        <f>IF(L38*14=0,"",L38*14)</f>
        <v/>
      </c>
      <c r="N38" s="309"/>
      <c r="O38" s="310"/>
      <c r="P38" s="309"/>
      <c r="Q38" s="306" t="str">
        <f>IF(P38*14=0,"",P38*14)</f>
        <v/>
      </c>
      <c r="R38" s="309"/>
      <c r="S38" s="306" t="str">
        <f>IF(R38*14=0,"",R38*14)</f>
        <v/>
      </c>
      <c r="T38" s="309"/>
      <c r="U38" s="311"/>
      <c r="V38" s="308"/>
      <c r="W38" s="306" t="str">
        <f>IF(V38*14=0,"",V38*14)</f>
        <v/>
      </c>
      <c r="X38" s="309"/>
      <c r="Y38" s="306" t="str">
        <f>IF(X38*14=0,"",X38*14)</f>
        <v/>
      </c>
      <c r="Z38" s="309"/>
      <c r="AA38" s="310"/>
      <c r="AB38" s="309"/>
      <c r="AC38" s="306" t="str">
        <f>IF(AB38*14=0,"",AB38*14)</f>
        <v/>
      </c>
      <c r="AD38" s="309"/>
      <c r="AE38" s="306" t="str">
        <f>IF(AD38*14=0,"",AD38*14)</f>
        <v/>
      </c>
      <c r="AF38" s="309"/>
      <c r="AG38" s="311"/>
      <c r="AH38" s="308"/>
      <c r="AI38" s="306" t="str">
        <f>IF(AH38*14=0,"",AH38*14)</f>
        <v/>
      </c>
      <c r="AJ38" s="309"/>
      <c r="AK38" s="306" t="str">
        <f>IF(AJ38*14=0,"",AJ38*14)</f>
        <v/>
      </c>
      <c r="AL38" s="309"/>
      <c r="AM38" s="310"/>
      <c r="AN38" s="308">
        <v>1</v>
      </c>
      <c r="AO38" s="306">
        <f>IF(AN38*14=0,"",AN38*14)</f>
        <v>14</v>
      </c>
      <c r="AP38" s="309">
        <v>1</v>
      </c>
      <c r="AQ38" s="306">
        <f>IF(AP38*14=0,"",AP38*14)</f>
        <v>14</v>
      </c>
      <c r="AR38" s="309">
        <v>2</v>
      </c>
      <c r="AS38" s="317" t="s">
        <v>104</v>
      </c>
      <c r="AT38" s="309"/>
      <c r="AU38" s="306" t="str">
        <f>IF(AT38*14=0,"",AT38*14)</f>
        <v/>
      </c>
      <c r="AV38" s="309"/>
      <c r="AW38" s="306" t="str">
        <f>IF(AV38*14=0,"",AV38*14)</f>
        <v/>
      </c>
      <c r="AX38" s="309"/>
      <c r="AY38" s="309"/>
      <c r="AZ38" s="313">
        <f t="shared" si="1"/>
        <v>1</v>
      </c>
      <c r="BA38" s="314">
        <f t="shared" si="21"/>
        <v>14</v>
      </c>
      <c r="BB38" s="315">
        <f t="shared" si="2"/>
        <v>1</v>
      </c>
      <c r="BC38" s="314">
        <f t="shared" si="22"/>
        <v>14</v>
      </c>
      <c r="BD38" s="315">
        <f t="shared" si="0"/>
        <v>2</v>
      </c>
      <c r="BE38" s="316">
        <f t="shared" si="23"/>
        <v>2</v>
      </c>
      <c r="BG38" s="602"/>
    </row>
    <row r="39" spans="1:59" ht="15.75" customHeight="1">
      <c r="A39" s="302" t="s">
        <v>312</v>
      </c>
      <c r="B39" s="303" t="s">
        <v>31</v>
      </c>
      <c r="C39" s="304" t="s">
        <v>126</v>
      </c>
      <c r="D39" s="305"/>
      <c r="E39" s="306" t="str">
        <f t="shared" si="24"/>
        <v/>
      </c>
      <c r="F39" s="305"/>
      <c r="G39" s="306" t="str">
        <f t="shared" si="25"/>
        <v/>
      </c>
      <c r="H39" s="305"/>
      <c r="I39" s="307"/>
      <c r="J39" s="308"/>
      <c r="K39" s="306" t="str">
        <f t="shared" si="26"/>
        <v/>
      </c>
      <c r="L39" s="309"/>
      <c r="M39" s="306" t="str">
        <f t="shared" si="27"/>
        <v/>
      </c>
      <c r="N39" s="309"/>
      <c r="O39" s="310"/>
      <c r="P39" s="309"/>
      <c r="Q39" s="306" t="str">
        <f t="shared" si="28"/>
        <v/>
      </c>
      <c r="R39" s="309"/>
      <c r="S39" s="306" t="str">
        <f t="shared" si="29"/>
        <v/>
      </c>
      <c r="T39" s="309"/>
      <c r="U39" s="311"/>
      <c r="V39" s="308"/>
      <c r="W39" s="306" t="str">
        <f t="shared" si="19"/>
        <v/>
      </c>
      <c r="X39" s="309"/>
      <c r="Y39" s="306" t="str">
        <f t="shared" si="20"/>
        <v/>
      </c>
      <c r="Z39" s="309"/>
      <c r="AA39" s="310"/>
      <c r="AB39" s="309"/>
      <c r="AC39" s="306" t="str">
        <f t="shared" si="30"/>
        <v/>
      </c>
      <c r="AD39" s="309"/>
      <c r="AE39" s="306" t="str">
        <f t="shared" si="31"/>
        <v/>
      </c>
      <c r="AF39" s="309"/>
      <c r="AG39" s="311"/>
      <c r="AH39" s="308"/>
      <c r="AI39" s="306" t="str">
        <f t="shared" si="38"/>
        <v/>
      </c>
      <c r="AJ39" s="309"/>
      <c r="AK39" s="306" t="str">
        <f t="shared" si="39"/>
        <v/>
      </c>
      <c r="AL39" s="309"/>
      <c r="AM39" s="310"/>
      <c r="AN39" s="308"/>
      <c r="AO39" s="306" t="str">
        <f t="shared" si="34"/>
        <v/>
      </c>
      <c r="AP39" s="309"/>
      <c r="AQ39" s="306" t="str">
        <f t="shared" si="35"/>
        <v/>
      </c>
      <c r="AR39" s="309"/>
      <c r="AS39" s="317"/>
      <c r="AT39" s="309">
        <v>1</v>
      </c>
      <c r="AU39" s="306">
        <f t="shared" si="36"/>
        <v>14</v>
      </c>
      <c r="AV39" s="309">
        <v>1</v>
      </c>
      <c r="AW39" s="306">
        <f t="shared" si="37"/>
        <v>14</v>
      </c>
      <c r="AX39" s="309">
        <v>3</v>
      </c>
      <c r="AY39" s="307" t="s">
        <v>150</v>
      </c>
      <c r="AZ39" s="313">
        <f t="shared" si="1"/>
        <v>1</v>
      </c>
      <c r="BA39" s="314">
        <f t="shared" si="21"/>
        <v>14</v>
      </c>
      <c r="BB39" s="315">
        <f t="shared" si="2"/>
        <v>1</v>
      </c>
      <c r="BC39" s="314">
        <f t="shared" si="22"/>
        <v>14</v>
      </c>
      <c r="BD39" s="315">
        <f t="shared" si="0"/>
        <v>3</v>
      </c>
      <c r="BE39" s="316">
        <f t="shared" si="23"/>
        <v>2</v>
      </c>
      <c r="BF39" s="287" t="s">
        <v>262</v>
      </c>
      <c r="BG39" s="175" t="s">
        <v>341</v>
      </c>
    </row>
    <row r="40" spans="1:59" s="2" customFormat="1" ht="15.75" customHeight="1">
      <c r="A40" s="302" t="s">
        <v>313</v>
      </c>
      <c r="B40" s="303" t="s">
        <v>31</v>
      </c>
      <c r="C40" s="304" t="s">
        <v>128</v>
      </c>
      <c r="D40" s="305"/>
      <c r="E40" s="306" t="str">
        <f t="shared" si="24"/>
        <v/>
      </c>
      <c r="F40" s="305"/>
      <c r="G40" s="306" t="str">
        <f t="shared" si="25"/>
        <v/>
      </c>
      <c r="H40" s="305"/>
      <c r="I40" s="307"/>
      <c r="J40" s="308"/>
      <c r="K40" s="306" t="str">
        <f t="shared" si="26"/>
        <v/>
      </c>
      <c r="L40" s="309"/>
      <c r="M40" s="306" t="str">
        <f t="shared" si="27"/>
        <v/>
      </c>
      <c r="N40" s="309"/>
      <c r="O40" s="310"/>
      <c r="P40" s="309"/>
      <c r="Q40" s="306" t="str">
        <f t="shared" si="28"/>
        <v/>
      </c>
      <c r="R40" s="309"/>
      <c r="S40" s="306" t="str">
        <f t="shared" si="29"/>
        <v/>
      </c>
      <c r="T40" s="309"/>
      <c r="U40" s="311"/>
      <c r="V40" s="308"/>
      <c r="W40" s="306" t="str">
        <f t="shared" si="19"/>
        <v/>
      </c>
      <c r="X40" s="309"/>
      <c r="Y40" s="306" t="str">
        <f t="shared" si="20"/>
        <v/>
      </c>
      <c r="Z40" s="309"/>
      <c r="AA40" s="310"/>
      <c r="AB40" s="309"/>
      <c r="AC40" s="306" t="str">
        <f t="shared" si="30"/>
        <v/>
      </c>
      <c r="AD40" s="309"/>
      <c r="AE40" s="306" t="str">
        <f t="shared" si="31"/>
        <v/>
      </c>
      <c r="AF40" s="309"/>
      <c r="AG40" s="311"/>
      <c r="AH40" s="308"/>
      <c r="AI40" s="306" t="str">
        <f t="shared" si="38"/>
        <v/>
      </c>
      <c r="AJ40" s="309"/>
      <c r="AK40" s="306" t="str">
        <f t="shared" si="39"/>
        <v/>
      </c>
      <c r="AL40" s="309"/>
      <c r="AM40" s="310"/>
      <c r="AN40" s="308"/>
      <c r="AO40" s="306" t="str">
        <f t="shared" si="34"/>
        <v/>
      </c>
      <c r="AP40" s="309"/>
      <c r="AQ40" s="306" t="str">
        <f t="shared" si="35"/>
        <v/>
      </c>
      <c r="AR40" s="309"/>
      <c r="AS40" s="310"/>
      <c r="AT40" s="309">
        <v>1</v>
      </c>
      <c r="AU40" s="306">
        <f t="shared" si="36"/>
        <v>14</v>
      </c>
      <c r="AV40" s="309">
        <v>1</v>
      </c>
      <c r="AW40" s="306">
        <f t="shared" si="37"/>
        <v>14</v>
      </c>
      <c r="AX40" s="309">
        <v>3</v>
      </c>
      <c r="AY40" s="307" t="s">
        <v>150</v>
      </c>
      <c r="AZ40" s="313">
        <f t="shared" si="1"/>
        <v>1</v>
      </c>
      <c r="BA40" s="314">
        <f t="shared" si="21"/>
        <v>14</v>
      </c>
      <c r="BB40" s="315">
        <f t="shared" si="2"/>
        <v>1</v>
      </c>
      <c r="BC40" s="314">
        <f t="shared" si="22"/>
        <v>14</v>
      </c>
      <c r="BD40" s="315">
        <f t="shared" si="0"/>
        <v>3</v>
      </c>
      <c r="BE40" s="316">
        <f t="shared" si="23"/>
        <v>2</v>
      </c>
      <c r="BF40" s="287" t="s">
        <v>222</v>
      </c>
      <c r="BG40" s="175" t="s">
        <v>346</v>
      </c>
    </row>
    <row r="41" spans="1:59" ht="15.75" customHeight="1">
      <c r="A41" s="660" t="s">
        <v>609</v>
      </c>
      <c r="B41" s="303" t="s">
        <v>31</v>
      </c>
      <c r="C41" s="304" t="s">
        <v>207</v>
      </c>
      <c r="D41" s="305"/>
      <c r="E41" s="306" t="str">
        <f>IF(D41*14=0,"",D41*14)</f>
        <v/>
      </c>
      <c r="F41" s="305"/>
      <c r="G41" s="306" t="str">
        <f>IF(F41*14=0,"",F41*14)</f>
        <v/>
      </c>
      <c r="H41" s="305"/>
      <c r="I41" s="307"/>
      <c r="J41" s="308"/>
      <c r="K41" s="306" t="str">
        <f>IF(J41*14=0,"",J41*14)</f>
        <v/>
      </c>
      <c r="L41" s="309"/>
      <c r="M41" s="306" t="str">
        <f>IF(L41*14=0,"",L41*14)</f>
        <v/>
      </c>
      <c r="N41" s="309"/>
      <c r="O41" s="310"/>
      <c r="P41" s="309"/>
      <c r="Q41" s="306" t="str">
        <f>IF(P41*14=0,"",P41*14)</f>
        <v/>
      </c>
      <c r="R41" s="309"/>
      <c r="S41" s="306" t="str">
        <f>IF(R41*14=0,"",R41*14)</f>
        <v/>
      </c>
      <c r="T41" s="309"/>
      <c r="U41" s="311"/>
      <c r="V41" s="308"/>
      <c r="W41" s="306" t="str">
        <f>IF(V41*14=0,"",V41*14)</f>
        <v/>
      </c>
      <c r="X41" s="309"/>
      <c r="Y41" s="306" t="str">
        <f>IF(X41*14=0,"",X41*14)</f>
        <v/>
      </c>
      <c r="Z41" s="309"/>
      <c r="AA41" s="310"/>
      <c r="AB41" s="309"/>
      <c r="AC41" s="306" t="str">
        <f>IF(AB41*14=0,"",AB41*14)</f>
        <v/>
      </c>
      <c r="AD41" s="309"/>
      <c r="AE41" s="306" t="str">
        <f>IF(AD41*14=0,"",AD41*14)</f>
        <v/>
      </c>
      <c r="AF41" s="309"/>
      <c r="AG41" s="311"/>
      <c r="AH41" s="308"/>
      <c r="AI41" s="306" t="str">
        <f>IF(AH41*14=0,"",AH41*14)</f>
        <v/>
      </c>
      <c r="AJ41" s="309"/>
      <c r="AK41" s="306" t="str">
        <f>IF(AJ41*14=0,"",AJ41*14)</f>
        <v/>
      </c>
      <c r="AL41" s="309"/>
      <c r="AM41" s="310"/>
      <c r="AN41" s="308"/>
      <c r="AO41" s="306" t="str">
        <f>IF(AN41*14=0,"",AN41*14)</f>
        <v/>
      </c>
      <c r="AP41" s="312"/>
      <c r="AQ41" s="306" t="str">
        <f>IF(AP41*14=0,"",AP41*14)</f>
        <v/>
      </c>
      <c r="AR41" s="312"/>
      <c r="AS41" s="317"/>
      <c r="AT41" s="309"/>
      <c r="AU41" s="306" t="str">
        <f>IF(AT41*14=0,"",AT41*14)</f>
        <v/>
      </c>
      <c r="AV41" s="309">
        <v>6</v>
      </c>
      <c r="AW41" s="306">
        <f>IF(AV41*14=0,"",AV41*14)</f>
        <v>84</v>
      </c>
      <c r="AX41" s="663">
        <v>10</v>
      </c>
      <c r="AY41" s="307" t="s">
        <v>139</v>
      </c>
      <c r="AZ41" s="313" t="str">
        <f t="shared" si="1"/>
        <v/>
      </c>
      <c r="BA41" s="314" t="str">
        <f t="shared" si="21"/>
        <v/>
      </c>
      <c r="BB41" s="315">
        <f t="shared" si="2"/>
        <v>6</v>
      </c>
      <c r="BC41" s="314">
        <f t="shared" si="22"/>
        <v>84</v>
      </c>
      <c r="BD41" s="315">
        <f t="shared" si="0"/>
        <v>10</v>
      </c>
      <c r="BE41" s="316">
        <f t="shared" si="23"/>
        <v>6</v>
      </c>
      <c r="BF41" s="287" t="s">
        <v>222</v>
      </c>
      <c r="BG41" s="175" t="s">
        <v>349</v>
      </c>
    </row>
    <row r="42" spans="1:59" s="2" customFormat="1" ht="15.75" customHeight="1">
      <c r="A42" s="302"/>
      <c r="B42" s="303" t="s">
        <v>114</v>
      </c>
      <c r="C42" s="304" t="s">
        <v>129</v>
      </c>
      <c r="D42" s="305"/>
      <c r="E42" s="306" t="str">
        <f t="shared" si="24"/>
        <v/>
      </c>
      <c r="F42" s="305"/>
      <c r="G42" s="306" t="str">
        <f t="shared" si="25"/>
        <v/>
      </c>
      <c r="H42" s="305"/>
      <c r="I42" s="307"/>
      <c r="J42" s="308"/>
      <c r="K42" s="306" t="str">
        <f t="shared" si="26"/>
        <v/>
      </c>
      <c r="L42" s="309"/>
      <c r="M42" s="306" t="str">
        <f t="shared" si="27"/>
        <v/>
      </c>
      <c r="N42" s="309"/>
      <c r="O42" s="310"/>
      <c r="P42" s="309"/>
      <c r="Q42" s="306" t="str">
        <f t="shared" si="28"/>
        <v/>
      </c>
      <c r="R42" s="309"/>
      <c r="S42" s="306" t="str">
        <f t="shared" si="29"/>
        <v/>
      </c>
      <c r="T42" s="309"/>
      <c r="U42" s="311"/>
      <c r="V42" s="308"/>
      <c r="W42" s="306" t="str">
        <f t="shared" si="19"/>
        <v/>
      </c>
      <c r="X42" s="309"/>
      <c r="Y42" s="306" t="str">
        <f t="shared" si="20"/>
        <v/>
      </c>
      <c r="Z42" s="309"/>
      <c r="AA42" s="310"/>
      <c r="AB42" s="309"/>
      <c r="AC42" s="306" t="str">
        <f t="shared" si="30"/>
        <v/>
      </c>
      <c r="AD42" s="309"/>
      <c r="AE42" s="306" t="str">
        <f t="shared" si="31"/>
        <v/>
      </c>
      <c r="AF42" s="309"/>
      <c r="AG42" s="311"/>
      <c r="AH42" s="308"/>
      <c r="AI42" s="306" t="str">
        <f t="shared" si="38"/>
        <v/>
      </c>
      <c r="AJ42" s="309"/>
      <c r="AK42" s="306" t="str">
        <f t="shared" si="39"/>
        <v/>
      </c>
      <c r="AL42" s="309"/>
      <c r="AM42" s="310"/>
      <c r="AN42" s="308"/>
      <c r="AO42" s="306" t="str">
        <f t="shared" si="34"/>
        <v/>
      </c>
      <c r="AP42" s="309"/>
      <c r="AQ42" s="306" t="str">
        <f t="shared" si="35"/>
        <v/>
      </c>
      <c r="AR42" s="309"/>
      <c r="AS42" s="310"/>
      <c r="AT42" s="309">
        <v>1</v>
      </c>
      <c r="AU42" s="306">
        <f t="shared" si="36"/>
        <v>14</v>
      </c>
      <c r="AV42" s="309">
        <v>1</v>
      </c>
      <c r="AW42" s="306">
        <f t="shared" si="37"/>
        <v>14</v>
      </c>
      <c r="AX42" s="309">
        <v>3</v>
      </c>
      <c r="AY42" s="309" t="s">
        <v>104</v>
      </c>
      <c r="AZ42" s="313">
        <f t="shared" si="1"/>
        <v>1</v>
      </c>
      <c r="BA42" s="314">
        <f t="shared" si="21"/>
        <v>14</v>
      </c>
      <c r="BB42" s="315">
        <f t="shared" si="2"/>
        <v>1</v>
      </c>
      <c r="BC42" s="314">
        <f t="shared" si="22"/>
        <v>14</v>
      </c>
      <c r="BD42" s="315">
        <f t="shared" si="0"/>
        <v>3</v>
      </c>
      <c r="BE42" s="316">
        <f t="shared" si="23"/>
        <v>2</v>
      </c>
      <c r="BF42" s="287"/>
      <c r="BG42" s="175"/>
    </row>
    <row r="43" spans="1:59" s="45" customFormat="1" ht="15.75" customHeight="1" thickBot="1">
      <c r="A43" s="302" t="s">
        <v>316</v>
      </c>
      <c r="B43" s="320" t="s">
        <v>15</v>
      </c>
      <c r="C43" s="276" t="s">
        <v>209</v>
      </c>
      <c r="D43" s="209"/>
      <c r="E43" s="210" t="str">
        <f t="shared" si="24"/>
        <v/>
      </c>
      <c r="F43" s="209"/>
      <c r="G43" s="210" t="str">
        <f t="shared" si="25"/>
        <v/>
      </c>
      <c r="H43" s="209"/>
      <c r="I43" s="211"/>
      <c r="J43" s="212"/>
      <c r="K43" s="210" t="str">
        <f t="shared" si="26"/>
        <v/>
      </c>
      <c r="L43" s="213"/>
      <c r="M43" s="210" t="str">
        <f t="shared" si="27"/>
        <v/>
      </c>
      <c r="N43" s="213"/>
      <c r="O43" s="214"/>
      <c r="P43" s="213"/>
      <c r="Q43" s="210" t="str">
        <f t="shared" si="28"/>
        <v/>
      </c>
      <c r="R43" s="213"/>
      <c r="S43" s="210" t="str">
        <f t="shared" si="29"/>
        <v/>
      </c>
      <c r="T43" s="213"/>
      <c r="U43" s="215"/>
      <c r="V43" s="212"/>
      <c r="W43" s="210" t="str">
        <f t="shared" si="19"/>
        <v/>
      </c>
      <c r="X43" s="213"/>
      <c r="Y43" s="210" t="str">
        <f t="shared" si="20"/>
        <v/>
      </c>
      <c r="Z43" s="213"/>
      <c r="AA43" s="214"/>
      <c r="AB43" s="213"/>
      <c r="AC43" s="210" t="str">
        <f t="shared" si="30"/>
        <v/>
      </c>
      <c r="AD43" s="213"/>
      <c r="AE43" s="210" t="str">
        <f t="shared" si="31"/>
        <v/>
      </c>
      <c r="AF43" s="213"/>
      <c r="AG43" s="215"/>
      <c r="AH43" s="212"/>
      <c r="AI43" s="210" t="str">
        <f t="shared" si="38"/>
        <v/>
      </c>
      <c r="AJ43" s="213"/>
      <c r="AK43" s="210" t="str">
        <f t="shared" si="39"/>
        <v/>
      </c>
      <c r="AL43" s="213"/>
      <c r="AM43" s="214"/>
      <c r="AN43" s="212"/>
      <c r="AO43" s="210" t="str">
        <f t="shared" si="34"/>
        <v/>
      </c>
      <c r="AP43" s="213"/>
      <c r="AQ43" s="210" t="str">
        <f t="shared" si="35"/>
        <v/>
      </c>
      <c r="AR43" s="213"/>
      <c r="AS43" s="214"/>
      <c r="AT43" s="213"/>
      <c r="AU43" s="210" t="str">
        <f t="shared" si="36"/>
        <v/>
      </c>
      <c r="AV43" s="213"/>
      <c r="AW43" s="210" t="str">
        <f t="shared" si="37"/>
        <v/>
      </c>
      <c r="AX43" s="213"/>
      <c r="AY43" s="213" t="s">
        <v>130</v>
      </c>
      <c r="AZ43" s="251" t="str">
        <f t="shared" si="1"/>
        <v/>
      </c>
      <c r="BA43" s="210" t="str">
        <f t="shared" si="21"/>
        <v/>
      </c>
      <c r="BB43" s="216" t="str">
        <f t="shared" si="2"/>
        <v/>
      </c>
      <c r="BC43" s="210" t="str">
        <f t="shared" si="22"/>
        <v/>
      </c>
      <c r="BD43" s="216" t="str">
        <f t="shared" si="0"/>
        <v/>
      </c>
      <c r="BE43" s="291" t="str">
        <f t="shared" si="23"/>
        <v/>
      </c>
      <c r="BF43" s="287" t="s">
        <v>222</v>
      </c>
      <c r="BG43" s="175" t="s">
        <v>343</v>
      </c>
    </row>
    <row r="44" spans="1:59" s="45" customFormat="1" ht="15.75" customHeight="1" thickBot="1">
      <c r="A44" s="95" t="s">
        <v>179</v>
      </c>
      <c r="B44" s="292"/>
      <c r="C44" s="293" t="s">
        <v>51</v>
      </c>
      <c r="D44" s="116">
        <f>SUM(D12:D42)</f>
        <v>0</v>
      </c>
      <c r="E44" s="117">
        <f>SUM(E12:E42)</f>
        <v>0</v>
      </c>
      <c r="F44" s="117">
        <f>SUM(F12:F42)</f>
        <v>0</v>
      </c>
      <c r="G44" s="117">
        <f>SUM(G12:G42)</f>
        <v>0</v>
      </c>
      <c r="H44" s="117">
        <f>SUM(H12:H42)</f>
        <v>0</v>
      </c>
      <c r="I44" s="118" t="s">
        <v>17</v>
      </c>
      <c r="J44" s="116">
        <f>SUM(J12:J42)</f>
        <v>0</v>
      </c>
      <c r="K44" s="117">
        <f>SUM(K12:K42)</f>
        <v>0</v>
      </c>
      <c r="L44" s="117">
        <f>SUM(L12:L42)</f>
        <v>0</v>
      </c>
      <c r="M44" s="117">
        <f>SUM(M12:M42)</f>
        <v>0</v>
      </c>
      <c r="N44" s="117">
        <f>SUM(N12:N42)</f>
        <v>0</v>
      </c>
      <c r="O44" s="118" t="s">
        <v>17</v>
      </c>
      <c r="P44" s="116">
        <f>SUM(P12:P42)</f>
        <v>0</v>
      </c>
      <c r="Q44" s="117">
        <f>SUM(Q12:Q42)</f>
        <v>0</v>
      </c>
      <c r="R44" s="117">
        <f>SUM(R12:R42)</f>
        <v>0</v>
      </c>
      <c r="S44" s="117">
        <f>SUM(S12:S42)</f>
        <v>0</v>
      </c>
      <c r="T44" s="117">
        <f>SUM(T12:T42)</f>
        <v>0</v>
      </c>
      <c r="U44" s="118" t="s">
        <v>17</v>
      </c>
      <c r="V44" s="116">
        <f>SUM(V12:V42)</f>
        <v>12</v>
      </c>
      <c r="W44" s="117">
        <f>SUM(W12:W42)</f>
        <v>174</v>
      </c>
      <c r="X44" s="117">
        <f>SUM(X12:X42)</f>
        <v>6</v>
      </c>
      <c r="Y44" s="117">
        <f>SUM(Y12:Y42)</f>
        <v>106</v>
      </c>
      <c r="Z44" s="117">
        <f>SUM(Z12:Z42)</f>
        <v>16</v>
      </c>
      <c r="AA44" s="118" t="s">
        <v>17</v>
      </c>
      <c r="AB44" s="116">
        <f>SUM(AB12:AB42)</f>
        <v>7</v>
      </c>
      <c r="AC44" s="117">
        <f>SUM(AC12:AC42)</f>
        <v>98</v>
      </c>
      <c r="AD44" s="117">
        <f>SUM(AD12:AD42)</f>
        <v>17</v>
      </c>
      <c r="AE44" s="117">
        <f>SUM(AE12:AE42)</f>
        <v>238</v>
      </c>
      <c r="AF44" s="117">
        <f>SUM(AF12:AF42)</f>
        <v>25</v>
      </c>
      <c r="AG44" s="118" t="s">
        <v>17</v>
      </c>
      <c r="AH44" s="116">
        <f>SUM(AH12:AH42)</f>
        <v>10</v>
      </c>
      <c r="AI44" s="117">
        <f>SUM(AI12:AI42)</f>
        <v>140</v>
      </c>
      <c r="AJ44" s="117">
        <f>SUM(AJ12:AJ42)</f>
        <v>17</v>
      </c>
      <c r="AK44" s="117">
        <f>SUM(AK12:AK42)</f>
        <v>238</v>
      </c>
      <c r="AL44" s="117">
        <f>SUM(AL12:AL42)</f>
        <v>28</v>
      </c>
      <c r="AM44" s="118" t="s">
        <v>17</v>
      </c>
      <c r="AN44" s="116">
        <f>SUM(AN12:AN42)</f>
        <v>13</v>
      </c>
      <c r="AO44" s="117">
        <f>SUM(AO12:AO42)</f>
        <v>182</v>
      </c>
      <c r="AP44" s="117">
        <f>SUM(AP12:AP42)</f>
        <v>16</v>
      </c>
      <c r="AQ44" s="117">
        <f>SUM(AQ12:AQ42)</f>
        <v>224</v>
      </c>
      <c r="AR44" s="117">
        <f>SUM(AR12:AR42)</f>
        <v>30</v>
      </c>
      <c r="AS44" s="118" t="s">
        <v>17</v>
      </c>
      <c r="AT44" s="116">
        <f>SUM(AT12:AT42)</f>
        <v>3</v>
      </c>
      <c r="AU44" s="117">
        <f>SUM(AU12:AU42)</f>
        <v>42</v>
      </c>
      <c r="AV44" s="117">
        <f>SUM(AV12:AV42)</f>
        <v>9</v>
      </c>
      <c r="AW44" s="117">
        <f>SUM(AW12:AW42)</f>
        <v>126</v>
      </c>
      <c r="AX44" s="117">
        <f>SUM(AX12:AX42)</f>
        <v>19</v>
      </c>
      <c r="AY44" s="119" t="s">
        <v>17</v>
      </c>
      <c r="AZ44" s="121">
        <f t="shared" ref="AZ44:BE44" si="40">SUM(AZ12:AZ42)</f>
        <v>45</v>
      </c>
      <c r="BA44" s="117">
        <f t="shared" si="40"/>
        <v>636</v>
      </c>
      <c r="BB44" s="117">
        <f t="shared" si="40"/>
        <v>65</v>
      </c>
      <c r="BC44" s="117">
        <f t="shared" si="40"/>
        <v>932</v>
      </c>
      <c r="BD44" s="117">
        <f t="shared" si="40"/>
        <v>118</v>
      </c>
      <c r="BE44" s="122">
        <f t="shared" si="40"/>
        <v>112</v>
      </c>
    </row>
    <row r="45" spans="1:59" ht="18.75" customHeight="1" thickBot="1">
      <c r="A45" s="74"/>
      <c r="B45" s="75"/>
      <c r="C45" s="113" t="s">
        <v>41</v>
      </c>
      <c r="D45" s="44">
        <f>D10+D44</f>
        <v>0</v>
      </c>
      <c r="E45" s="109">
        <f>E10+E44</f>
        <v>0</v>
      </c>
      <c r="F45" s="109">
        <f>F10+F44</f>
        <v>40</v>
      </c>
      <c r="G45" s="109">
        <f>G10+G44</f>
        <v>600</v>
      </c>
      <c r="H45" s="109">
        <f>H10+H44</f>
        <v>27</v>
      </c>
      <c r="I45" s="81" t="s">
        <v>17</v>
      </c>
      <c r="J45" s="44">
        <f>J10+J44</f>
        <v>19</v>
      </c>
      <c r="K45" s="109">
        <f>K10+K44</f>
        <v>266</v>
      </c>
      <c r="L45" s="109">
        <f>L10+L44</f>
        <v>11</v>
      </c>
      <c r="M45" s="109">
        <f>M10+M44</f>
        <v>154</v>
      </c>
      <c r="N45" s="109">
        <f>N10+N44</f>
        <v>29</v>
      </c>
      <c r="O45" s="81" t="s">
        <v>17</v>
      </c>
      <c r="P45" s="44">
        <f>P10+P44</f>
        <v>10</v>
      </c>
      <c r="Q45" s="109">
        <f>Q10+Q44</f>
        <v>140</v>
      </c>
      <c r="R45" s="109">
        <f>R10+R44</f>
        <v>21</v>
      </c>
      <c r="S45" s="109">
        <f>S10+S44</f>
        <v>304</v>
      </c>
      <c r="T45" s="109">
        <f>T10+T44</f>
        <v>28</v>
      </c>
      <c r="U45" s="81" t="s">
        <v>17</v>
      </c>
      <c r="V45" s="44">
        <f>V10+V44</f>
        <v>16</v>
      </c>
      <c r="W45" s="109">
        <f>W10+W44</f>
        <v>230</v>
      </c>
      <c r="X45" s="109">
        <f>X10+X44</f>
        <v>16</v>
      </c>
      <c r="Y45" s="109">
        <f>Y10+Y44</f>
        <v>246</v>
      </c>
      <c r="Z45" s="109">
        <f>Z10+Z44</f>
        <v>29</v>
      </c>
      <c r="AA45" s="81" t="s">
        <v>17</v>
      </c>
      <c r="AB45" s="44">
        <f>AB10+AB44</f>
        <v>10</v>
      </c>
      <c r="AC45" s="109">
        <f>AC10+AC44</f>
        <v>140</v>
      </c>
      <c r="AD45" s="109">
        <f>AD10+AD44</f>
        <v>20</v>
      </c>
      <c r="AE45" s="109">
        <f>AE10+AE44</f>
        <v>280</v>
      </c>
      <c r="AF45" s="109">
        <f>AF10+AF44</f>
        <v>32</v>
      </c>
      <c r="AG45" s="81" t="s">
        <v>17</v>
      </c>
      <c r="AH45" s="44">
        <f>AH10+AH44</f>
        <v>11</v>
      </c>
      <c r="AI45" s="109">
        <f>AI10+AI44</f>
        <v>154</v>
      </c>
      <c r="AJ45" s="109">
        <f>AJ10+AJ44</f>
        <v>20</v>
      </c>
      <c r="AK45" s="109">
        <f>AK10+AK44</f>
        <v>280</v>
      </c>
      <c r="AL45" s="109">
        <f>AL10+AL44</f>
        <v>32</v>
      </c>
      <c r="AM45" s="81" t="s">
        <v>17</v>
      </c>
      <c r="AN45" s="44">
        <f>AN10+AN44</f>
        <v>13</v>
      </c>
      <c r="AO45" s="109">
        <f>AO10+AO44</f>
        <v>182</v>
      </c>
      <c r="AP45" s="109">
        <f>AP10+AP44</f>
        <v>18</v>
      </c>
      <c r="AQ45" s="109">
        <f>AQ10+AQ44</f>
        <v>252</v>
      </c>
      <c r="AR45" s="109">
        <f>AR10+AR44</f>
        <v>32</v>
      </c>
      <c r="AS45" s="81" t="s">
        <v>17</v>
      </c>
      <c r="AT45" s="44">
        <f>AT10+AT44</f>
        <v>5</v>
      </c>
      <c r="AU45" s="109">
        <f>AU10+AU44</f>
        <v>70</v>
      </c>
      <c r="AV45" s="109">
        <f>AV10+AV44</f>
        <v>11</v>
      </c>
      <c r="AW45" s="109">
        <f>AW10+AW44</f>
        <v>154</v>
      </c>
      <c r="AX45" s="109">
        <f>AX10+AX44</f>
        <v>31</v>
      </c>
      <c r="AY45" s="113" t="s">
        <v>17</v>
      </c>
      <c r="AZ45" s="55">
        <f t="shared" ref="AZ45:BE45" si="41">AZ10+AZ44</f>
        <v>84</v>
      </c>
      <c r="BA45" s="109">
        <f t="shared" si="41"/>
        <v>1182</v>
      </c>
      <c r="BB45" s="109">
        <f t="shared" si="41"/>
        <v>157</v>
      </c>
      <c r="BC45" s="109">
        <f t="shared" si="41"/>
        <v>2390</v>
      </c>
      <c r="BD45" s="109">
        <f t="shared" si="41"/>
        <v>240</v>
      </c>
      <c r="BE45" s="111">
        <f t="shared" si="41"/>
        <v>243</v>
      </c>
      <c r="BF45" s="45"/>
      <c r="BG45" s="45"/>
    </row>
    <row r="46" spans="1:59" s="32" customFormat="1" ht="15.75" customHeight="1">
      <c r="A46" s="56"/>
      <c r="B46" s="57"/>
      <c r="C46" s="58" t="s">
        <v>16</v>
      </c>
      <c r="D46" s="803"/>
      <c r="E46" s="803"/>
      <c r="F46" s="803"/>
      <c r="G46" s="803"/>
      <c r="H46" s="803"/>
      <c r="I46" s="803"/>
      <c r="J46" s="803"/>
      <c r="K46" s="803"/>
      <c r="L46" s="803"/>
      <c r="M46" s="803"/>
      <c r="N46" s="803"/>
      <c r="O46" s="803"/>
      <c r="P46" s="803"/>
      <c r="Q46" s="803"/>
      <c r="R46" s="803"/>
      <c r="S46" s="803"/>
      <c r="T46" s="803"/>
      <c r="U46" s="803"/>
      <c r="V46" s="803"/>
      <c r="W46" s="803"/>
      <c r="X46" s="803"/>
      <c r="Y46" s="803"/>
      <c r="Z46" s="803"/>
      <c r="AA46" s="803"/>
      <c r="AB46" s="803"/>
      <c r="AC46" s="803"/>
      <c r="AD46" s="803"/>
      <c r="AE46" s="803"/>
      <c r="AF46" s="803"/>
      <c r="AG46" s="803"/>
      <c r="AH46" s="803"/>
      <c r="AI46" s="803"/>
      <c r="AJ46" s="803"/>
      <c r="AK46" s="803"/>
      <c r="AL46" s="803"/>
      <c r="AM46" s="803"/>
      <c r="AN46" s="803"/>
      <c r="AO46" s="803"/>
      <c r="AP46" s="803"/>
      <c r="AQ46" s="803"/>
      <c r="AR46" s="803"/>
      <c r="AS46" s="803"/>
      <c r="AT46" s="803"/>
      <c r="AU46" s="803"/>
      <c r="AV46" s="803"/>
      <c r="AW46" s="803"/>
      <c r="AX46" s="803"/>
      <c r="AY46" s="803"/>
      <c r="AZ46" s="803"/>
      <c r="BA46" s="803"/>
      <c r="BB46" s="803"/>
      <c r="BC46" s="803"/>
      <c r="BD46" s="803"/>
      <c r="BE46" s="804"/>
      <c r="BF46" s="287" t="s">
        <v>222</v>
      </c>
      <c r="BG46" s="175" t="s">
        <v>523</v>
      </c>
    </row>
    <row r="47" spans="1:59" s="2" customFormat="1" ht="15.75" customHeight="1">
      <c r="A47" s="321" t="s">
        <v>317</v>
      </c>
      <c r="B47" s="322" t="s">
        <v>44</v>
      </c>
      <c r="C47" s="614" t="s">
        <v>81</v>
      </c>
      <c r="D47" s="220"/>
      <c r="E47" s="210" t="str">
        <f>IF(D47*14=0,"",D47*14)</f>
        <v/>
      </c>
      <c r="F47" s="221"/>
      <c r="G47" s="210" t="str">
        <f>IF(F47*14=0,"",F47*14)</f>
        <v/>
      </c>
      <c r="H47" s="222"/>
      <c r="I47" s="223"/>
      <c r="J47" s="220"/>
      <c r="K47" s="210" t="str">
        <f>IF(J47*14=0,"",J47*14)</f>
        <v/>
      </c>
      <c r="L47" s="221"/>
      <c r="M47" s="210" t="str">
        <f>IF(L47*14=0,"",L47*14)</f>
        <v/>
      </c>
      <c r="N47" s="222"/>
      <c r="O47" s="223"/>
      <c r="P47" s="220"/>
      <c r="Q47" s="210" t="str">
        <f>IF(P47*14=0,"",P47*14)</f>
        <v/>
      </c>
      <c r="R47" s="221"/>
      <c r="S47" s="210" t="str">
        <f>IF(R47*14=0,"",R47*14)</f>
        <v/>
      </c>
      <c r="T47" s="222"/>
      <c r="U47" s="223"/>
      <c r="V47" s="220"/>
      <c r="W47" s="210" t="str">
        <f>IF(V47*14=0,"",V47*14)</f>
        <v/>
      </c>
      <c r="X47" s="221"/>
      <c r="Y47" s="210" t="str">
        <f>IF(X47*14=0,"",X47*14)</f>
        <v/>
      </c>
      <c r="Z47" s="222"/>
      <c r="AA47" s="223"/>
      <c r="AB47" s="220">
        <v>1</v>
      </c>
      <c r="AC47" s="210">
        <f>IF(AB47*14=0,"",AB47*14)</f>
        <v>14</v>
      </c>
      <c r="AD47" s="221">
        <v>1</v>
      </c>
      <c r="AE47" s="210">
        <f>IF(AD47*14=0,"",AD47*14)</f>
        <v>14</v>
      </c>
      <c r="AF47" s="222"/>
      <c r="AG47" s="223" t="s">
        <v>104</v>
      </c>
      <c r="AH47" s="220"/>
      <c r="AI47" s="210" t="str">
        <f>IF(AH47*14=0,"",AH47*14)</f>
        <v/>
      </c>
      <c r="AJ47" s="221"/>
      <c r="AK47" s="210" t="str">
        <f>IF(AJ47*14=0,"",AJ47*14)</f>
        <v/>
      </c>
      <c r="AL47" s="222"/>
      <c r="AM47" s="223"/>
      <c r="AN47" s="220"/>
      <c r="AO47" s="210" t="str">
        <f>IF(AN47*14=0,"",AN47*14)</f>
        <v/>
      </c>
      <c r="AP47" s="221"/>
      <c r="AQ47" s="210" t="str">
        <f>IF(AP47*14=0,"",AP47*14)</f>
        <v/>
      </c>
      <c r="AR47" s="222"/>
      <c r="AS47" s="223"/>
      <c r="AT47" s="220"/>
      <c r="AU47" s="210" t="str">
        <f t="shared" ref="AU47:AU52" si="42">IF(AT47*14=0,"",AT47*14)</f>
        <v/>
      </c>
      <c r="AV47" s="221"/>
      <c r="AW47" s="210" t="str">
        <f>IF(AV47*14=0,"",AV47*14)</f>
        <v/>
      </c>
      <c r="AX47" s="222"/>
      <c r="AY47" s="223"/>
      <c r="AZ47" s="98">
        <f t="shared" ref="AZ47:AZ52" si="43">IF(D47+J47+P47+V47+AB47+AH47+AN47+AT47=0,"",D47+J47+P47+V47+AB47+AH47+AN47+AT47)</f>
        <v>1</v>
      </c>
      <c r="BA47" s="210">
        <f>IF((D47+J47+P47+V47+AB47+AH47+AN47+AT47)*14=0,"",(D47+J47+P47+V47+AB47+AH47+AN47+AT47)*14)</f>
        <v>14</v>
      </c>
      <c r="BB47" s="268">
        <f t="shared" ref="BB47:BB52" si="44">IF(F47+L47+R47+X47+AD47+AJ47+AP47+AV47=0,"",F47+L47+R47+X47+AD47+AJ47+AP47+AV47)</f>
        <v>1</v>
      </c>
      <c r="BC47" s="210">
        <f t="shared" ref="BC47:BC54" si="45">IF((L47+F47+R47+X47+AD47+AJ47+AP47+AV47)*14=0,"",(L47+F47+R47+X47+AD47+AJ47+AP47+AV47)*14)</f>
        <v>14</v>
      </c>
      <c r="BD47" s="222" t="s">
        <v>17</v>
      </c>
      <c r="BE47" s="291">
        <f>IF(D47+F47+L47+J47+P47+R47+V47+X47+AB47+AD47+AH47+AJ47+AN47+AP47+AT47+AV47=0,"",D47+F47+L47+J47+P47+R47+V47+X47+AB47+AD47+AH47+AJ47+AN47+AP47+AT47+AV47)</f>
        <v>2</v>
      </c>
      <c r="BF47" s="287" t="s">
        <v>222</v>
      </c>
      <c r="BG47" s="175" t="s">
        <v>523</v>
      </c>
    </row>
    <row r="48" spans="1:59" s="32" customFormat="1" ht="15.75" customHeight="1">
      <c r="A48" s="321" t="s">
        <v>318</v>
      </c>
      <c r="B48" s="322" t="s">
        <v>44</v>
      </c>
      <c r="C48" s="614" t="s">
        <v>82</v>
      </c>
      <c r="D48" s="220"/>
      <c r="E48" s="210" t="str">
        <f>IF(D48*14=0,"",D48*14)</f>
        <v/>
      </c>
      <c r="F48" s="221"/>
      <c r="G48" s="210" t="str">
        <f>IF(F48*14=0,"",F48*14)</f>
        <v/>
      </c>
      <c r="H48" s="222"/>
      <c r="I48" s="223"/>
      <c r="J48" s="220"/>
      <c r="K48" s="210" t="str">
        <f>IF(J48*14=0,"",J48*14)</f>
        <v/>
      </c>
      <c r="L48" s="221"/>
      <c r="M48" s="210" t="str">
        <f>IF(L48*14=0,"",L48*14)</f>
        <v/>
      </c>
      <c r="N48" s="222"/>
      <c r="O48" s="223"/>
      <c r="P48" s="220"/>
      <c r="Q48" s="210" t="str">
        <f>IF(P48*14=0,"",P48*14)</f>
        <v/>
      </c>
      <c r="R48" s="221"/>
      <c r="S48" s="210" t="str">
        <f>IF(R48*14=0,"",R48*14)</f>
        <v/>
      </c>
      <c r="T48" s="222"/>
      <c r="U48" s="223"/>
      <c r="V48" s="220"/>
      <c r="W48" s="210" t="str">
        <f>IF(V48*14=0,"",V48*14)</f>
        <v/>
      </c>
      <c r="X48" s="221"/>
      <c r="Y48" s="210" t="str">
        <f>IF(X48*14=0,"",X48*14)</f>
        <v/>
      </c>
      <c r="Z48" s="222"/>
      <c r="AA48" s="223"/>
      <c r="AB48" s="220"/>
      <c r="AC48" s="210" t="str">
        <f>IF(AB48*14=0,"",AB48*14)</f>
        <v/>
      </c>
      <c r="AD48" s="221"/>
      <c r="AE48" s="210" t="str">
        <f>IF(AD48*14=0,"",AD48*14)</f>
        <v/>
      </c>
      <c r="AF48" s="222"/>
      <c r="AG48" s="223"/>
      <c r="AH48" s="220">
        <v>1</v>
      </c>
      <c r="AI48" s="210">
        <f>IF(AH48*14=0,"",AH48*14)</f>
        <v>14</v>
      </c>
      <c r="AJ48" s="221">
        <v>1</v>
      </c>
      <c r="AK48" s="210">
        <f>IF(AJ48*14=0,"",AJ48*14)</f>
        <v>14</v>
      </c>
      <c r="AL48" s="222"/>
      <c r="AM48" s="223" t="s">
        <v>104</v>
      </c>
      <c r="AN48" s="220"/>
      <c r="AO48" s="210" t="str">
        <f>IF(AN48*14=0,"",AN48*14)</f>
        <v/>
      </c>
      <c r="AP48" s="221"/>
      <c r="AQ48" s="210" t="str">
        <f>IF(AP48*14=0,"",AP48*14)</f>
        <v/>
      </c>
      <c r="AR48" s="222"/>
      <c r="AS48" s="223"/>
      <c r="AT48" s="220"/>
      <c r="AU48" s="210" t="str">
        <f t="shared" si="42"/>
        <v/>
      </c>
      <c r="AV48" s="221"/>
      <c r="AW48" s="210" t="str">
        <f>IF(AV48*14=0,"",AV48*14)</f>
        <v/>
      </c>
      <c r="AX48" s="222"/>
      <c r="AY48" s="223"/>
      <c r="AZ48" s="98">
        <f t="shared" si="43"/>
        <v>1</v>
      </c>
      <c r="BA48" s="210">
        <f t="shared" ref="BA48:BA52" si="46">IF((D48+J48+P48+V48+AB48+AH48+AN48+AT48)*14=0,"",(D48+J48+P48+V48+AB48+AH48+AN48+AT48)*14)</f>
        <v>14</v>
      </c>
      <c r="BB48" s="268">
        <f t="shared" si="44"/>
        <v>1</v>
      </c>
      <c r="BC48" s="210">
        <f t="shared" si="45"/>
        <v>14</v>
      </c>
      <c r="BD48" s="222" t="s">
        <v>17</v>
      </c>
      <c r="BE48" s="291">
        <f t="shared" ref="BE48:BE52" si="47">IF(D48+F48+L48+J48+P48+R48+V48+X48+AB48+AD48+AH48+AJ48+AN48+AP48+AT48+AV48=0,"",D48+F48+L48+J48+P48+R48+V48+X48+AB48+AD48+AH48+AJ48+AN48+AP48+AT48+AV48)</f>
        <v>2</v>
      </c>
      <c r="BF48" s="287" t="s">
        <v>222</v>
      </c>
      <c r="BG48" s="175" t="s">
        <v>523</v>
      </c>
    </row>
    <row r="49" spans="1:59" s="2" customFormat="1" ht="15.75" customHeight="1">
      <c r="A49" s="321" t="s">
        <v>319</v>
      </c>
      <c r="B49" s="322" t="s">
        <v>44</v>
      </c>
      <c r="C49" s="614" t="s">
        <v>83</v>
      </c>
      <c r="D49" s="220"/>
      <c r="E49" s="210" t="str">
        <f>IF(D49*14=0,"",D49*14)</f>
        <v/>
      </c>
      <c r="F49" s="221"/>
      <c r="G49" s="210" t="str">
        <f>IF(F49*14=0,"",F49*14)</f>
        <v/>
      </c>
      <c r="H49" s="222"/>
      <c r="I49" s="223"/>
      <c r="J49" s="220"/>
      <c r="K49" s="210" t="str">
        <f>IF(J49*14=0,"",J49*14)</f>
        <v/>
      </c>
      <c r="L49" s="221"/>
      <c r="M49" s="210" t="str">
        <f>IF(L49*14=0,"",L49*14)</f>
        <v/>
      </c>
      <c r="N49" s="222"/>
      <c r="O49" s="223"/>
      <c r="P49" s="220"/>
      <c r="Q49" s="210" t="str">
        <f>IF(P49*14=0,"",P49*14)</f>
        <v/>
      </c>
      <c r="R49" s="221"/>
      <c r="S49" s="210" t="str">
        <f>IF(R49*14=0,"",R49*14)</f>
        <v/>
      </c>
      <c r="T49" s="222"/>
      <c r="U49" s="223"/>
      <c r="V49" s="220"/>
      <c r="W49" s="210" t="str">
        <f>IF(V49*14=0,"",V49*14)</f>
        <v/>
      </c>
      <c r="X49" s="221"/>
      <c r="Y49" s="210" t="str">
        <f>IF(X49*14=0,"",X49*14)</f>
        <v/>
      </c>
      <c r="Z49" s="222"/>
      <c r="AA49" s="223"/>
      <c r="AB49" s="220"/>
      <c r="AC49" s="210" t="str">
        <f>IF(AB49*14=0,"",AB49*14)</f>
        <v/>
      </c>
      <c r="AD49" s="221"/>
      <c r="AE49" s="210" t="str">
        <f>IF(AD49*14=0,"",AD49*14)</f>
        <v/>
      </c>
      <c r="AF49" s="222"/>
      <c r="AG49" s="223"/>
      <c r="AH49" s="220"/>
      <c r="AI49" s="210" t="str">
        <f>IF(AH49*14=0,"",AH49*14)</f>
        <v/>
      </c>
      <c r="AJ49" s="221"/>
      <c r="AK49" s="210" t="str">
        <f>IF(AJ49*14=0,"",AJ49*14)</f>
        <v/>
      </c>
      <c r="AL49" s="222"/>
      <c r="AM49" s="223"/>
      <c r="AN49" s="220">
        <v>1</v>
      </c>
      <c r="AO49" s="210">
        <f>IF(AN49*14=0,"",AN49*14)</f>
        <v>14</v>
      </c>
      <c r="AP49" s="221">
        <v>1</v>
      </c>
      <c r="AQ49" s="210">
        <f>IF(AP49*14=0,"",AP49*14)</f>
        <v>14</v>
      </c>
      <c r="AR49" s="222"/>
      <c r="AS49" s="223" t="s">
        <v>104</v>
      </c>
      <c r="AT49" s="220"/>
      <c r="AU49" s="210" t="str">
        <f t="shared" si="42"/>
        <v/>
      </c>
      <c r="AV49" s="221"/>
      <c r="AW49" s="210" t="str">
        <f>IF(AV49*14=0,"",AV49*14)</f>
        <v/>
      </c>
      <c r="AX49" s="222"/>
      <c r="AY49" s="223"/>
      <c r="AZ49" s="98">
        <f t="shared" si="43"/>
        <v>1</v>
      </c>
      <c r="BA49" s="210">
        <f t="shared" si="46"/>
        <v>14</v>
      </c>
      <c r="BB49" s="268">
        <f t="shared" si="44"/>
        <v>1</v>
      </c>
      <c r="BC49" s="210">
        <f t="shared" si="45"/>
        <v>14</v>
      </c>
      <c r="BD49" s="222" t="s">
        <v>17</v>
      </c>
      <c r="BE49" s="291">
        <f t="shared" si="47"/>
        <v>2</v>
      </c>
      <c r="BF49" s="287" t="s">
        <v>222</v>
      </c>
      <c r="BG49" s="175" t="s">
        <v>523</v>
      </c>
    </row>
    <row r="50" spans="1:59" s="2" customFormat="1" ht="15.75" customHeight="1">
      <c r="A50" s="321" t="s">
        <v>320</v>
      </c>
      <c r="B50" s="322" t="s">
        <v>44</v>
      </c>
      <c r="C50" s="614" t="s">
        <v>84</v>
      </c>
      <c r="D50" s="226"/>
      <c r="E50" s="210" t="str">
        <f>IF(D50*14=0,"",D50*14)</f>
        <v/>
      </c>
      <c r="F50" s="221"/>
      <c r="G50" s="210" t="str">
        <f>IF(F50*14=0,"",F50*14)</f>
        <v/>
      </c>
      <c r="H50" s="222"/>
      <c r="I50" s="223"/>
      <c r="J50" s="220"/>
      <c r="K50" s="210" t="str">
        <f>IF(J50*14=0,"",J50*14)</f>
        <v/>
      </c>
      <c r="L50" s="221"/>
      <c r="M50" s="210" t="str">
        <f>IF(L50*14=0,"",L50*14)</f>
        <v/>
      </c>
      <c r="N50" s="222"/>
      <c r="O50" s="223"/>
      <c r="P50" s="220"/>
      <c r="Q50" s="210" t="str">
        <f>IF(P50*14=0,"",P50*14)</f>
        <v/>
      </c>
      <c r="R50" s="221"/>
      <c r="S50" s="210" t="str">
        <f>IF(R50*14=0,"",R50*14)</f>
        <v/>
      </c>
      <c r="T50" s="222"/>
      <c r="U50" s="223"/>
      <c r="V50" s="220"/>
      <c r="W50" s="210" t="str">
        <f>IF(V50*14=0,"",V50*14)</f>
        <v/>
      </c>
      <c r="X50" s="221"/>
      <c r="Y50" s="210" t="str">
        <f>IF(X50*14=0,"",X50*14)</f>
        <v/>
      </c>
      <c r="Z50" s="222"/>
      <c r="AA50" s="223"/>
      <c r="AB50" s="220"/>
      <c r="AC50" s="210" t="str">
        <f>IF(AB50*14=0,"",AB50*14)</f>
        <v/>
      </c>
      <c r="AD50" s="221"/>
      <c r="AE50" s="210" t="str">
        <f>IF(AD50*14=0,"",AD50*14)</f>
        <v/>
      </c>
      <c r="AF50" s="222"/>
      <c r="AG50" s="223"/>
      <c r="AH50" s="220"/>
      <c r="AI50" s="210" t="str">
        <f>IF(AH50*14=0,"",AH50*14)</f>
        <v/>
      </c>
      <c r="AJ50" s="221"/>
      <c r="AK50" s="210" t="str">
        <f>IF(AJ50*14=0,"",AJ50*14)</f>
        <v/>
      </c>
      <c r="AL50" s="222"/>
      <c r="AM50" s="223"/>
      <c r="AN50" s="220"/>
      <c r="AO50" s="210" t="str">
        <f>IF(AN50*14=0,"",AN50*14)</f>
        <v/>
      </c>
      <c r="AP50" s="221"/>
      <c r="AQ50" s="210" t="str">
        <f>IF(AP50*14=0,"",AP50*14)</f>
        <v/>
      </c>
      <c r="AR50" s="222"/>
      <c r="AS50" s="223"/>
      <c r="AT50" s="220">
        <v>1</v>
      </c>
      <c r="AU50" s="210">
        <f t="shared" si="42"/>
        <v>14</v>
      </c>
      <c r="AV50" s="221">
        <v>1</v>
      </c>
      <c r="AW50" s="210">
        <f>IF(AV50*14=0,"",AV50*14)</f>
        <v>14</v>
      </c>
      <c r="AX50" s="222"/>
      <c r="AY50" s="223" t="s">
        <v>104</v>
      </c>
      <c r="AZ50" s="98">
        <f t="shared" si="43"/>
        <v>1</v>
      </c>
      <c r="BA50" s="210">
        <f t="shared" si="46"/>
        <v>14</v>
      </c>
      <c r="BB50" s="268">
        <f t="shared" si="44"/>
        <v>1</v>
      </c>
      <c r="BC50" s="210">
        <f t="shared" si="45"/>
        <v>14</v>
      </c>
      <c r="BD50" s="222" t="s">
        <v>17</v>
      </c>
      <c r="BE50" s="291">
        <f t="shared" si="47"/>
        <v>2</v>
      </c>
      <c r="BF50" s="287" t="s">
        <v>222</v>
      </c>
      <c r="BG50" s="175" t="s">
        <v>523</v>
      </c>
    </row>
    <row r="51" spans="1:59" s="32" customFormat="1" ht="15.75" customHeight="1">
      <c r="A51" s="323" t="s">
        <v>385</v>
      </c>
      <c r="B51" s="322" t="s">
        <v>44</v>
      </c>
      <c r="C51" s="324" t="s">
        <v>427</v>
      </c>
      <c r="D51" s="226"/>
      <c r="E51" s="210"/>
      <c r="F51" s="226"/>
      <c r="G51" s="210"/>
      <c r="H51" s="222"/>
      <c r="I51" s="227"/>
      <c r="J51" s="220"/>
      <c r="K51" s="210"/>
      <c r="L51" s="226"/>
      <c r="M51" s="210"/>
      <c r="N51" s="222"/>
      <c r="O51" s="228"/>
      <c r="P51" s="226"/>
      <c r="Q51" s="210"/>
      <c r="R51" s="226"/>
      <c r="S51" s="210"/>
      <c r="T51" s="222"/>
      <c r="U51" s="227"/>
      <c r="V51" s="220"/>
      <c r="W51" s="210"/>
      <c r="X51" s="226"/>
      <c r="Y51" s="210"/>
      <c r="Z51" s="222"/>
      <c r="AA51" s="228"/>
      <c r="AB51" s="226"/>
      <c r="AC51" s="210"/>
      <c r="AD51" s="226"/>
      <c r="AE51" s="210"/>
      <c r="AF51" s="222"/>
      <c r="AG51" s="227"/>
      <c r="AH51" s="220"/>
      <c r="AI51" s="210"/>
      <c r="AJ51" s="226"/>
      <c r="AK51" s="210"/>
      <c r="AL51" s="222"/>
      <c r="AM51" s="228"/>
      <c r="AN51" s="220"/>
      <c r="AO51" s="210"/>
      <c r="AP51" s="221"/>
      <c r="AQ51" s="210"/>
      <c r="AR51" s="222"/>
      <c r="AS51" s="223"/>
      <c r="AT51" s="220"/>
      <c r="AU51" s="210" t="str">
        <f t="shared" si="42"/>
        <v/>
      </c>
      <c r="AV51" s="221">
        <v>16</v>
      </c>
      <c r="AW51" s="210">
        <v>240</v>
      </c>
      <c r="AX51" s="222"/>
      <c r="AY51" s="223" t="s">
        <v>150</v>
      </c>
      <c r="AZ51" s="98" t="str">
        <f t="shared" ref="AZ51" si="48">IF(D51+J51+P51+V51+AB51+AH51+AN51+AT51=0,"",D51+J51+P51+V51+AB51+AH51+AN51+AT51)</f>
        <v/>
      </c>
      <c r="BA51" s="210" t="str">
        <f t="shared" ref="BA51" si="49">IF((D51+J51+P51+V51+AB51+AH51+AN51+AT51)*14=0,"",(D51+J51+P51+V51+AB51+AH51+AN51+AT51)*14)</f>
        <v/>
      </c>
      <c r="BB51" s="268">
        <f t="shared" ref="BB51" si="50">IF(F51+L51+R51+X51+AD51+AJ51+AP51+AV51=0,"",F51+L51+R51+X51+AD51+AJ51+AP51+AV51)</f>
        <v>16</v>
      </c>
      <c r="BC51" s="210">
        <v>240</v>
      </c>
      <c r="BD51" s="222" t="s">
        <v>17</v>
      </c>
      <c r="BE51" s="291">
        <f t="shared" ref="BE51" si="51">IF(D51+F51+L51+J51+P51+R51+V51+X51+AB51+AD51+AH51+AJ51+AN51+AP51+AT51+AV51=0,"",D51+F51+L51+J51+P51+R51+V51+X51+AB51+AD51+AH51+AJ51+AN51+AP51+AT51+AV51)</f>
        <v>16</v>
      </c>
      <c r="BF51" s="287" t="s">
        <v>222</v>
      </c>
      <c r="BG51" s="175" t="s">
        <v>349</v>
      </c>
    </row>
    <row r="52" spans="1:59" s="32" customFormat="1" ht="15.75" customHeight="1" thickBot="1">
      <c r="A52" s="321" t="s">
        <v>322</v>
      </c>
      <c r="B52" s="322" t="s">
        <v>31</v>
      </c>
      <c r="C52" s="304" t="s">
        <v>216</v>
      </c>
      <c r="D52" s="209"/>
      <c r="E52" s="210" t="str">
        <f>IF(D52*14=0,"",D52*14)</f>
        <v/>
      </c>
      <c r="F52" s="209"/>
      <c r="G52" s="210" t="str">
        <f>IF(F52*14=0,"",F52*14)</f>
        <v/>
      </c>
      <c r="H52" s="222"/>
      <c r="I52" s="211"/>
      <c r="J52" s="212"/>
      <c r="K52" s="210" t="str">
        <f>IF(J52*14=0,"",J52*14)</f>
        <v/>
      </c>
      <c r="L52" s="213"/>
      <c r="M52" s="210" t="str">
        <f>IF(L52*14=0,"",L52*14)</f>
        <v/>
      </c>
      <c r="N52" s="222"/>
      <c r="O52" s="214"/>
      <c r="P52" s="213"/>
      <c r="Q52" s="210" t="str">
        <f>IF(P52*14=0,"",P52*14)</f>
        <v/>
      </c>
      <c r="R52" s="213"/>
      <c r="S52" s="210" t="str">
        <f>IF(R52*14=0,"",R52*14)</f>
        <v/>
      </c>
      <c r="T52" s="222"/>
      <c r="U52" s="215"/>
      <c r="V52" s="212"/>
      <c r="W52" s="210" t="str">
        <f>IF(V52*14=0,"",V52*14)</f>
        <v/>
      </c>
      <c r="X52" s="213"/>
      <c r="Y52" s="210" t="str">
        <f>IF(X52*14=0,"",X52*14)</f>
        <v/>
      </c>
      <c r="Z52" s="222"/>
      <c r="AA52" s="214"/>
      <c r="AB52" s="213"/>
      <c r="AC52" s="210" t="str">
        <f>IF(AB52*14=0,"",AB52*14)</f>
        <v/>
      </c>
      <c r="AD52" s="213"/>
      <c r="AE52" s="210" t="str">
        <f>IF(AD52*14=0,"",AD52*14)</f>
        <v/>
      </c>
      <c r="AF52" s="222"/>
      <c r="AG52" s="215"/>
      <c r="AH52" s="212"/>
      <c r="AI52" s="210" t="str">
        <f>IF(AH52*14=0,"",AH52*14)</f>
        <v/>
      </c>
      <c r="AJ52" s="213"/>
      <c r="AK52" s="210" t="str">
        <f>IF(AJ52*14=0,"",AJ52*14)</f>
        <v/>
      </c>
      <c r="AL52" s="222"/>
      <c r="AM52" s="214"/>
      <c r="AN52" s="212"/>
      <c r="AO52" s="210" t="str">
        <f>IF(AN52*14=0,"",AN52*14)</f>
        <v/>
      </c>
      <c r="AP52" s="229"/>
      <c r="AQ52" s="210" t="str">
        <f>IF(AP52*14=0,"",AP52*14)</f>
        <v/>
      </c>
      <c r="AR52" s="222"/>
      <c r="AS52" s="230"/>
      <c r="AT52" s="213"/>
      <c r="AU52" s="210" t="str">
        <f t="shared" si="42"/>
        <v/>
      </c>
      <c r="AV52" s="213"/>
      <c r="AW52" s="210" t="str">
        <f>IF(AV52*14=0,"",AV52*14)</f>
        <v/>
      </c>
      <c r="AX52" s="222"/>
      <c r="AY52" s="213" t="s">
        <v>130</v>
      </c>
      <c r="AZ52" s="98" t="str">
        <f t="shared" si="43"/>
        <v/>
      </c>
      <c r="BA52" s="210" t="str">
        <f t="shared" si="46"/>
        <v/>
      </c>
      <c r="BB52" s="268" t="str">
        <f t="shared" si="44"/>
        <v/>
      </c>
      <c r="BC52" s="210" t="str">
        <f t="shared" si="45"/>
        <v/>
      </c>
      <c r="BD52" s="222" t="s">
        <v>17</v>
      </c>
      <c r="BE52" s="291" t="str">
        <f t="shared" si="47"/>
        <v/>
      </c>
      <c r="BF52" s="287" t="s">
        <v>222</v>
      </c>
      <c r="BG52" s="175" t="s">
        <v>343</v>
      </c>
    </row>
    <row r="53" spans="1:59" ht="15.75" customHeight="1" thickBot="1">
      <c r="A53" s="59"/>
      <c r="B53" s="60"/>
      <c r="C53" s="114" t="s">
        <v>18</v>
      </c>
      <c r="D53" s="61">
        <f>SUM(D47:D52)</f>
        <v>0</v>
      </c>
      <c r="E53" s="62" t="str">
        <f>IF(D53*14=0,"",D53*14)</f>
        <v/>
      </c>
      <c r="F53" s="63">
        <f>SUM(F47:F52)</f>
        <v>0</v>
      </c>
      <c r="G53" s="62" t="str">
        <f>IF(F53*14=0,"",F53*14)</f>
        <v/>
      </c>
      <c r="H53" s="64" t="s">
        <v>17</v>
      </c>
      <c r="I53" s="65" t="s">
        <v>17</v>
      </c>
      <c r="J53" s="61">
        <f>SUM(J47:J52)</f>
        <v>0</v>
      </c>
      <c r="K53" s="62" t="str">
        <f>IF(J53*14=0,"",J53*14)</f>
        <v/>
      </c>
      <c r="L53" s="63">
        <f>SUM(L47:L52)</f>
        <v>0</v>
      </c>
      <c r="M53" s="62" t="str">
        <f>IF(L53*14=0,"",L53*14)</f>
        <v/>
      </c>
      <c r="N53" s="64" t="s">
        <v>17</v>
      </c>
      <c r="O53" s="65" t="s">
        <v>17</v>
      </c>
      <c r="P53" s="61">
        <f>SUM(P47:P52)</f>
        <v>0</v>
      </c>
      <c r="Q53" s="62" t="str">
        <f>IF(P53*14=0,"",P53*14)</f>
        <v/>
      </c>
      <c r="R53" s="63">
        <f>SUM(R47:R52)</f>
        <v>0</v>
      </c>
      <c r="S53" s="62" t="str">
        <f>IF(R53*14=0,"",R53*14)</f>
        <v/>
      </c>
      <c r="T53" s="66" t="s">
        <v>17</v>
      </c>
      <c r="U53" s="65" t="s">
        <v>17</v>
      </c>
      <c r="V53" s="61">
        <f>SUM(V47:V52)</f>
        <v>0</v>
      </c>
      <c r="W53" s="62" t="str">
        <f>IF(V53*14=0,"",V53*14)</f>
        <v/>
      </c>
      <c r="X53" s="63">
        <f>SUM(X47:X52)</f>
        <v>0</v>
      </c>
      <c r="Y53" s="62" t="str">
        <f>IF(X53*14=0,"",X53*14)</f>
        <v/>
      </c>
      <c r="Z53" s="64" t="s">
        <v>17</v>
      </c>
      <c r="AA53" s="65" t="s">
        <v>17</v>
      </c>
      <c r="AB53" s="61">
        <f>SUM(AB47:AB52)</f>
        <v>1</v>
      </c>
      <c r="AC53" s="62">
        <f>IF(AB53*14=0,"",AB53*14)</f>
        <v>14</v>
      </c>
      <c r="AD53" s="63">
        <f>SUM(AD47:AD52)</f>
        <v>1</v>
      </c>
      <c r="AE53" s="62">
        <f>IF(AD53*14=0,"",AD53*14)</f>
        <v>14</v>
      </c>
      <c r="AF53" s="64" t="s">
        <v>17</v>
      </c>
      <c r="AG53" s="65" t="s">
        <v>17</v>
      </c>
      <c r="AH53" s="61">
        <f>SUM(AH47:AH52)</f>
        <v>1</v>
      </c>
      <c r="AI53" s="62">
        <f>IF(AH53*14=0,"",AH53*14)</f>
        <v>14</v>
      </c>
      <c r="AJ53" s="63">
        <f>SUM(AJ47:AJ52)</f>
        <v>1</v>
      </c>
      <c r="AK53" s="62">
        <f>IF(AJ53*14=0,"",AJ53*14)</f>
        <v>14</v>
      </c>
      <c r="AL53" s="64" t="s">
        <v>17</v>
      </c>
      <c r="AM53" s="65" t="s">
        <v>17</v>
      </c>
      <c r="AN53" s="61">
        <f>SUM(AN47:AN52)</f>
        <v>1</v>
      </c>
      <c r="AO53" s="62">
        <f>IF(AN53*14=0,"",AN53*14)</f>
        <v>14</v>
      </c>
      <c r="AP53" s="63">
        <f>SUM(AP47:AP52)</f>
        <v>1</v>
      </c>
      <c r="AQ53" s="62">
        <f>IF(AP53*14=0,"",AP53*14)</f>
        <v>14</v>
      </c>
      <c r="AR53" s="66" t="s">
        <v>17</v>
      </c>
      <c r="AS53" s="65" t="s">
        <v>17</v>
      </c>
      <c r="AT53" s="61">
        <f>SUM(AT47:AT52)</f>
        <v>1</v>
      </c>
      <c r="AU53" s="62">
        <f>IF(AT53*14=0,"",AT53*14)</f>
        <v>14</v>
      </c>
      <c r="AV53" s="63">
        <f>SUM(AV47:AV52)</f>
        <v>17</v>
      </c>
      <c r="AW53" s="62">
        <f>IF(AV53*15=0,"",AV53*15)</f>
        <v>255</v>
      </c>
      <c r="AX53" s="64" t="s">
        <v>17</v>
      </c>
      <c r="AY53" s="115" t="s">
        <v>17</v>
      </c>
      <c r="AZ53" s="67">
        <f>IF(D53+J53+P53+V53+AB53+AH53+AN53+AT53=0,"",D53+J53+P53+V53+AB53+AH53+AN53+AT53)</f>
        <v>4</v>
      </c>
      <c r="BA53" s="123">
        <f>IF((P53+V53+AB53+AH53+AN53+AT53)*14=0,"",(P53+V53+AB53+AH53+AN53+AT53)*14)</f>
        <v>56</v>
      </c>
      <c r="BB53" s="188">
        <f>SUM(BB47:BB51)</f>
        <v>20</v>
      </c>
      <c r="BC53" s="88">
        <f>SUM(BC47:BC52)</f>
        <v>296</v>
      </c>
      <c r="BD53" s="64" t="s">
        <v>17</v>
      </c>
      <c r="BE53" s="68" t="s">
        <v>40</v>
      </c>
      <c r="BF53" s="45"/>
      <c r="BG53" s="45"/>
    </row>
    <row r="54" spans="1:59" ht="15.75" customHeight="1" thickBot="1">
      <c r="A54" s="59"/>
      <c r="B54" s="60"/>
      <c r="C54" s="133" t="s">
        <v>42</v>
      </c>
      <c r="D54" s="61">
        <f>D45+D53</f>
        <v>0</v>
      </c>
      <c r="E54" s="62" t="str">
        <f>IF(D54*14=0,"",D54*14)</f>
        <v/>
      </c>
      <c r="F54" s="63">
        <f>F45+F53</f>
        <v>40</v>
      </c>
      <c r="G54" s="62">
        <f>IF(F54*14=0,"",F54*14)</f>
        <v>560</v>
      </c>
      <c r="H54" s="64" t="s">
        <v>17</v>
      </c>
      <c r="I54" s="65" t="s">
        <v>17</v>
      </c>
      <c r="J54" s="61">
        <f>J45+J53</f>
        <v>19</v>
      </c>
      <c r="K54" s="62">
        <f>IF(J54*14=0,"",J54*14)</f>
        <v>266</v>
      </c>
      <c r="L54" s="63">
        <f>L45+L53</f>
        <v>11</v>
      </c>
      <c r="M54" s="62">
        <f>IF(L54*14=0,"",L54*14)</f>
        <v>154</v>
      </c>
      <c r="N54" s="64" t="s">
        <v>17</v>
      </c>
      <c r="O54" s="65" t="s">
        <v>17</v>
      </c>
      <c r="P54" s="61">
        <f>P45+P53</f>
        <v>10</v>
      </c>
      <c r="Q54" s="62">
        <f>IF(P54*14=0,"",P54*14)</f>
        <v>140</v>
      </c>
      <c r="R54" s="63">
        <f>R45+R53</f>
        <v>21</v>
      </c>
      <c r="S54" s="62">
        <f>IF(R54*14=0,"",R54*14)</f>
        <v>294</v>
      </c>
      <c r="T54" s="66" t="s">
        <v>17</v>
      </c>
      <c r="U54" s="65" t="s">
        <v>17</v>
      </c>
      <c r="V54" s="61">
        <f>V45+V53</f>
        <v>16</v>
      </c>
      <c r="W54" s="62">
        <f>IF(V54*14=0,"",V54*14)</f>
        <v>224</v>
      </c>
      <c r="X54" s="63">
        <f>X45+X53</f>
        <v>16</v>
      </c>
      <c r="Y54" s="62">
        <f>IF(X54*14=0,"",X54*14)</f>
        <v>224</v>
      </c>
      <c r="Z54" s="64" t="s">
        <v>17</v>
      </c>
      <c r="AA54" s="65" t="s">
        <v>17</v>
      </c>
      <c r="AB54" s="61">
        <f>AB45+AB53</f>
        <v>11</v>
      </c>
      <c r="AC54" s="62">
        <f>IF(AB54*14=0,"",AB54*14)</f>
        <v>154</v>
      </c>
      <c r="AD54" s="63">
        <f>AD45+AD53</f>
        <v>21</v>
      </c>
      <c r="AE54" s="62">
        <f>IF(AD54*14=0,"",AD54*14)</f>
        <v>294</v>
      </c>
      <c r="AF54" s="64" t="s">
        <v>17</v>
      </c>
      <c r="AG54" s="65" t="s">
        <v>17</v>
      </c>
      <c r="AH54" s="61">
        <f>AH45+AH53</f>
        <v>12</v>
      </c>
      <c r="AI54" s="62">
        <f>IF(AH54*14=0,"",AH54*14)</f>
        <v>168</v>
      </c>
      <c r="AJ54" s="63">
        <f>AJ45+AJ53</f>
        <v>21</v>
      </c>
      <c r="AK54" s="62">
        <f>IF(AJ54*14=0,"",AJ54*14)</f>
        <v>294</v>
      </c>
      <c r="AL54" s="64" t="s">
        <v>17</v>
      </c>
      <c r="AM54" s="65" t="s">
        <v>17</v>
      </c>
      <c r="AN54" s="61">
        <f>AN45+AN53</f>
        <v>14</v>
      </c>
      <c r="AO54" s="62">
        <f>IF(AN54*14=0,"",AN54*14)</f>
        <v>196</v>
      </c>
      <c r="AP54" s="63">
        <f>AP45+AP53</f>
        <v>19</v>
      </c>
      <c r="AQ54" s="62">
        <f>IF(AP54*14=0,"",AP54*14)</f>
        <v>266</v>
      </c>
      <c r="AR54" s="66" t="s">
        <v>17</v>
      </c>
      <c r="AS54" s="65" t="s">
        <v>17</v>
      </c>
      <c r="AT54" s="61">
        <f>AT45+AT53</f>
        <v>6</v>
      </c>
      <c r="AU54" s="62">
        <f>IF(AT54*14=0,"",AT54*14)</f>
        <v>84</v>
      </c>
      <c r="AV54" s="63">
        <f>AV45+AV53</f>
        <v>28</v>
      </c>
      <c r="AW54" s="62">
        <f>IF(AV54*15=0,"",AV54*15)</f>
        <v>420</v>
      </c>
      <c r="AX54" s="64" t="s">
        <v>17</v>
      </c>
      <c r="AY54" s="115" t="s">
        <v>17</v>
      </c>
      <c r="AZ54" s="67">
        <f>IF(D54+J54+P54+V54+AB54+AN54+AT54+AH54=0,"",D54+J54+P54+V54+AB54+AN54+AT54+AH54)</f>
        <v>88</v>
      </c>
      <c r="BA54" s="123">
        <f>IF((D54+J54+P54+V54+AB54+AH54+AN54+AT54)*14=0,"",(D54+J54+P54+V54+AB54+AH54+AN54+AT54)*14)</f>
        <v>1232</v>
      </c>
      <c r="BB54" s="124">
        <f>IF(F54+L54+R54+X54+AD54+AP54+AV54+AJ54=0,"",F54+L54+R54+X54+AD54+AP54+AV54+AJ54)</f>
        <v>177</v>
      </c>
      <c r="BC54" s="89">
        <f t="shared" si="45"/>
        <v>2478</v>
      </c>
      <c r="BD54" s="64" t="s">
        <v>17</v>
      </c>
      <c r="BE54" s="68" t="s">
        <v>40</v>
      </c>
      <c r="BF54" s="45"/>
      <c r="BG54" s="45"/>
    </row>
    <row r="55" spans="1:59" s="36" customFormat="1" ht="15.75" customHeight="1">
      <c r="A55" s="56"/>
      <c r="B55" s="132"/>
      <c r="C55" s="69"/>
      <c r="D55" s="802"/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2"/>
      <c r="AI55" s="802"/>
      <c r="AJ55" s="802"/>
      <c r="AK55" s="802"/>
      <c r="AL55" s="802"/>
      <c r="AM55" s="802"/>
      <c r="AN55" s="802"/>
      <c r="AO55" s="802"/>
      <c r="AP55" s="802"/>
      <c r="AQ55" s="802"/>
      <c r="AR55" s="802"/>
      <c r="AS55" s="802"/>
      <c r="AT55" s="802"/>
      <c r="AU55" s="802"/>
      <c r="AV55" s="802"/>
      <c r="AW55" s="802"/>
      <c r="AX55" s="802"/>
      <c r="AY55" s="802"/>
      <c r="AZ55" s="803"/>
      <c r="BA55" s="803"/>
      <c r="BB55" s="803"/>
      <c r="BC55" s="803"/>
      <c r="BD55" s="803"/>
      <c r="BE55" s="804"/>
      <c r="BF55" s="45"/>
      <c r="BG55" s="45"/>
    </row>
    <row r="56" spans="1:59" s="36" customFormat="1" ht="13.7" customHeight="1">
      <c r="A56" s="325"/>
      <c r="B56" s="294" t="s">
        <v>15</v>
      </c>
      <c r="C56" s="295" t="s">
        <v>20</v>
      </c>
      <c r="D56" s="326"/>
      <c r="E56" s="232"/>
      <c r="F56" s="232"/>
      <c r="G56" s="232"/>
      <c r="H56" s="233"/>
      <c r="I56" s="327"/>
      <c r="J56" s="296"/>
      <c r="K56" s="232"/>
      <c r="L56" s="232"/>
      <c r="M56" s="232"/>
      <c r="N56" s="233"/>
      <c r="O56" s="327"/>
      <c r="P56" s="297"/>
      <c r="Q56" s="232"/>
      <c r="R56" s="232"/>
      <c r="S56" s="232"/>
      <c r="T56" s="233"/>
      <c r="U56" s="233"/>
      <c r="V56" s="297"/>
      <c r="W56" s="232"/>
      <c r="X56" s="232"/>
      <c r="Y56" s="232"/>
      <c r="Z56" s="233"/>
      <c r="AA56" s="327"/>
      <c r="AB56" s="296"/>
      <c r="AC56" s="232"/>
      <c r="AD56" s="232"/>
      <c r="AE56" s="232"/>
      <c r="AF56" s="233"/>
      <c r="AG56" s="233"/>
      <c r="AH56" s="233"/>
      <c r="AI56" s="221"/>
      <c r="AJ56" s="221"/>
      <c r="AK56" s="221"/>
      <c r="AL56" s="221"/>
      <c r="AM56" s="223"/>
      <c r="AN56" s="296"/>
      <c r="AO56" s="232"/>
      <c r="AP56" s="232"/>
      <c r="AQ56" s="232"/>
      <c r="AR56" s="233"/>
      <c r="AS56" s="327"/>
      <c r="AT56" s="296"/>
      <c r="AU56" s="232"/>
      <c r="AV56" s="232"/>
      <c r="AW56" s="221"/>
      <c r="AX56" s="234"/>
      <c r="AY56" s="235"/>
      <c r="AZ56" s="70"/>
      <c r="BA56" s="236"/>
      <c r="BB56" s="236"/>
      <c r="BC56" s="236"/>
      <c r="BD56" s="236"/>
      <c r="BE56" s="96"/>
      <c r="BF56" s="45"/>
      <c r="BG56" s="45"/>
    </row>
    <row r="57" spans="1:59" s="36" customFormat="1" ht="13.7" customHeight="1">
      <c r="A57" s="77"/>
      <c r="B57" s="237" t="s">
        <v>15</v>
      </c>
      <c r="C57" s="238" t="s">
        <v>21</v>
      </c>
      <c r="D57" s="239"/>
      <c r="E57" s="232"/>
      <c r="F57" s="232"/>
      <c r="G57" s="232"/>
      <c r="H57" s="233"/>
      <c r="I57" s="240"/>
      <c r="J57" s="296"/>
      <c r="K57" s="232"/>
      <c r="L57" s="232"/>
      <c r="M57" s="232"/>
      <c r="N57" s="233"/>
      <c r="O57" s="240"/>
      <c r="P57" s="297"/>
      <c r="Q57" s="232"/>
      <c r="R57" s="232"/>
      <c r="S57" s="232"/>
      <c r="T57" s="233"/>
      <c r="U57" s="233"/>
      <c r="V57" s="297"/>
      <c r="W57" s="232"/>
      <c r="X57" s="232"/>
      <c r="Y57" s="232"/>
      <c r="Z57" s="233"/>
      <c r="AA57" s="240"/>
      <c r="AB57" s="296"/>
      <c r="AC57" s="232"/>
      <c r="AD57" s="232"/>
      <c r="AE57" s="232"/>
      <c r="AF57" s="233"/>
      <c r="AG57" s="233"/>
      <c r="AH57" s="233"/>
      <c r="AI57" s="221"/>
      <c r="AJ57" s="298"/>
      <c r="AK57" s="221"/>
      <c r="AL57" s="234"/>
      <c r="AM57" s="299"/>
      <c r="AN57" s="296"/>
      <c r="AO57" s="232"/>
      <c r="AP57" s="232"/>
      <c r="AQ57" s="232"/>
      <c r="AR57" s="233"/>
      <c r="AS57" s="240"/>
      <c r="AT57" s="296"/>
      <c r="AU57" s="232"/>
      <c r="AV57" s="232"/>
      <c r="AW57" s="221"/>
      <c r="AX57" s="234"/>
      <c r="AY57" s="235"/>
      <c r="AZ57" s="70"/>
      <c r="BA57" s="236"/>
      <c r="BB57" s="236"/>
      <c r="BC57" s="236"/>
      <c r="BD57" s="236"/>
      <c r="BE57" s="96"/>
      <c r="BF57" s="45"/>
      <c r="BG57" s="45"/>
    </row>
    <row r="58" spans="1:59" s="36" customFormat="1" ht="13.7" customHeight="1">
      <c r="A58" s="77"/>
      <c r="B58" s="237" t="s">
        <v>15</v>
      </c>
      <c r="C58" s="238" t="s">
        <v>30</v>
      </c>
      <c r="D58" s="239"/>
      <c r="E58" s="232"/>
      <c r="F58" s="232"/>
      <c r="G58" s="232"/>
      <c r="H58" s="233"/>
      <c r="I58" s="240"/>
      <c r="J58" s="296"/>
      <c r="K58" s="232"/>
      <c r="L58" s="232"/>
      <c r="M58" s="232"/>
      <c r="N58" s="233"/>
      <c r="O58" s="240"/>
      <c r="P58" s="297"/>
      <c r="Q58" s="232"/>
      <c r="R58" s="232"/>
      <c r="S58" s="232"/>
      <c r="T58" s="233"/>
      <c r="U58" s="233"/>
      <c r="V58" s="297"/>
      <c r="W58" s="232"/>
      <c r="X58" s="232"/>
      <c r="Y58" s="232"/>
      <c r="Z58" s="233"/>
      <c r="AA58" s="240"/>
      <c r="AB58" s="296"/>
      <c r="AC58" s="232"/>
      <c r="AD58" s="232"/>
      <c r="AE58" s="232"/>
      <c r="AF58" s="233"/>
      <c r="AG58" s="233"/>
      <c r="AH58" s="233"/>
      <c r="AI58" s="94"/>
      <c r="AJ58" s="94"/>
      <c r="AK58" s="18"/>
      <c r="AL58" s="27"/>
      <c r="AM58" s="78"/>
      <c r="AN58" s="296"/>
      <c r="AO58" s="232"/>
      <c r="AP58" s="232"/>
      <c r="AQ58" s="232"/>
      <c r="AR58" s="233"/>
      <c r="AS58" s="240"/>
      <c r="AT58" s="296"/>
      <c r="AU58" s="232"/>
      <c r="AV58" s="232"/>
      <c r="AW58" s="221"/>
      <c r="AX58" s="234"/>
      <c r="AY58" s="235"/>
      <c r="AZ58" s="70"/>
      <c r="BA58" s="236"/>
      <c r="BB58" s="236"/>
      <c r="BC58" s="236"/>
      <c r="BD58" s="236"/>
      <c r="BE58" s="96"/>
      <c r="BF58" s="45"/>
      <c r="BG58" s="45"/>
    </row>
    <row r="59" spans="1:59" s="36" customFormat="1" ht="15.75" customHeight="1">
      <c r="A59" s="854"/>
      <c r="B59" s="855"/>
      <c r="C59" s="855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855"/>
      <c r="P59" s="855"/>
      <c r="Q59" s="855"/>
      <c r="R59" s="855"/>
      <c r="S59" s="855"/>
      <c r="T59" s="855"/>
      <c r="U59" s="855"/>
      <c r="V59" s="855"/>
      <c r="W59" s="855"/>
      <c r="X59" s="855"/>
      <c r="Y59" s="855"/>
      <c r="Z59" s="855"/>
      <c r="AA59" s="856"/>
      <c r="AB59" s="328"/>
      <c r="AC59" s="328"/>
      <c r="AD59" s="328"/>
      <c r="AE59" s="328"/>
      <c r="AF59" s="328"/>
      <c r="AG59" s="328"/>
      <c r="AH59" s="328"/>
      <c r="AI59" s="328"/>
      <c r="AJ59" s="328"/>
      <c r="AK59" s="328"/>
      <c r="AL59" s="328"/>
      <c r="AM59" s="328"/>
      <c r="AN59" s="328"/>
      <c r="AO59" s="328"/>
      <c r="AP59" s="328"/>
      <c r="AQ59" s="328"/>
      <c r="AR59" s="328"/>
      <c r="AS59" s="328"/>
      <c r="AT59" s="328"/>
      <c r="AU59" s="328"/>
      <c r="AV59" s="328"/>
      <c r="AW59" s="300"/>
      <c r="AX59" s="300"/>
      <c r="AY59" s="300"/>
      <c r="AZ59" s="329"/>
      <c r="BA59" s="330"/>
      <c r="BB59" s="330"/>
      <c r="BC59" s="330"/>
      <c r="BD59" s="330"/>
      <c r="BE59" s="331"/>
      <c r="BF59" s="45"/>
      <c r="BG59" s="45"/>
    </row>
    <row r="60" spans="1:59" s="36" customFormat="1" ht="15.75" customHeight="1">
      <c r="A60" s="857" t="s">
        <v>22</v>
      </c>
      <c r="B60" s="858"/>
      <c r="C60" s="858"/>
      <c r="D60" s="858"/>
      <c r="E60" s="858"/>
      <c r="F60" s="858"/>
      <c r="G60" s="858"/>
      <c r="H60" s="858"/>
      <c r="I60" s="858"/>
      <c r="J60" s="858"/>
      <c r="K60" s="858"/>
      <c r="L60" s="858"/>
      <c r="M60" s="858"/>
      <c r="N60" s="858"/>
      <c r="O60" s="858"/>
      <c r="P60" s="858"/>
      <c r="Q60" s="858"/>
      <c r="R60" s="858"/>
      <c r="S60" s="858"/>
      <c r="T60" s="858"/>
      <c r="U60" s="858"/>
      <c r="V60" s="858"/>
      <c r="W60" s="858"/>
      <c r="X60" s="858"/>
      <c r="Y60" s="858"/>
      <c r="Z60" s="858"/>
      <c r="AA60" s="858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29"/>
      <c r="BA60" s="330"/>
      <c r="BB60" s="330"/>
      <c r="BC60" s="330"/>
      <c r="BD60" s="330"/>
      <c r="BE60" s="331"/>
      <c r="BF60" s="45"/>
      <c r="BG60" s="45"/>
    </row>
    <row r="61" spans="1:59" s="36" customFormat="1" ht="15.75" customHeight="1">
      <c r="A61" s="333"/>
      <c r="B61" s="334"/>
      <c r="C61" s="335" t="s">
        <v>23</v>
      </c>
      <c r="D61" s="242"/>
      <c r="E61" s="243"/>
      <c r="F61" s="243"/>
      <c r="G61" s="243"/>
      <c r="H61" s="216"/>
      <c r="I61" s="244" t="str">
        <f>IF(COUNTIF(I12:I58,"A")=0,"",COUNTIF(I12:I58,"A"))</f>
        <v/>
      </c>
      <c r="J61" s="242"/>
      <c r="K61" s="243"/>
      <c r="L61" s="243"/>
      <c r="M61" s="243"/>
      <c r="N61" s="216"/>
      <c r="O61" s="244" t="str">
        <f>IF(COUNTIF(O12:O58,"A")=0,"",COUNTIF(O12:O58,"A"))</f>
        <v/>
      </c>
      <c r="P61" s="242"/>
      <c r="Q61" s="243"/>
      <c r="R61" s="243"/>
      <c r="S61" s="243"/>
      <c r="T61" s="216"/>
      <c r="U61" s="244" t="str">
        <f>IF(COUNTIF(U12:U58,"A")=0,"",COUNTIF(U12:U58,"A"))</f>
        <v/>
      </c>
      <c r="V61" s="242"/>
      <c r="W61" s="243"/>
      <c r="X61" s="243"/>
      <c r="Y61" s="243"/>
      <c r="Z61" s="216"/>
      <c r="AA61" s="244" t="str">
        <f>IF(COUNTIF(AA12:AA58,"A")=0,"",COUNTIF(AA12:AA58,"A"))</f>
        <v/>
      </c>
      <c r="AB61" s="242"/>
      <c r="AC61" s="243"/>
      <c r="AD61" s="243"/>
      <c r="AE61" s="243"/>
      <c r="AF61" s="216"/>
      <c r="AG61" s="244" t="str">
        <f>IF(COUNTIF(AG12:AG58,"A")=0,"",COUNTIF(AG12:AG58,"A"))</f>
        <v/>
      </c>
      <c r="AH61" s="242"/>
      <c r="AI61" s="243"/>
      <c r="AJ61" s="243"/>
      <c r="AK61" s="243"/>
      <c r="AL61" s="216"/>
      <c r="AM61" s="244" t="str">
        <f>IF(COUNTIF(AM12:AM58,"A")=0,"",COUNTIF(AM12:AM58,"A"))</f>
        <v/>
      </c>
      <c r="AN61" s="242"/>
      <c r="AO61" s="243"/>
      <c r="AP61" s="243"/>
      <c r="AQ61" s="243"/>
      <c r="AR61" s="216"/>
      <c r="AS61" s="244" t="str">
        <f>IF(COUNTIF(AS12:AS58,"A")=0,"",COUNTIF(AS12:AS58,"A"))</f>
        <v/>
      </c>
      <c r="AT61" s="242"/>
      <c r="AU61" s="243"/>
      <c r="AV61" s="243"/>
      <c r="AW61" s="243"/>
      <c r="AX61" s="216"/>
      <c r="AY61" s="244" t="str">
        <f>IF(COUNTIF(AY12:AY58,"A")=0,"",COUNTIF(AY12:AY58,"A"))</f>
        <v/>
      </c>
      <c r="AZ61" s="336"/>
      <c r="BA61" s="243"/>
      <c r="BB61" s="243"/>
      <c r="BC61" s="243"/>
      <c r="BD61" s="216"/>
      <c r="BE61" s="301" t="str">
        <f t="shared" ref="BE61:BE73" si="52">IF(SUM(I61:AY61)=0,"",SUM(I61:AY61))</f>
        <v/>
      </c>
      <c r="BF61" s="45"/>
      <c r="BG61" s="45"/>
    </row>
    <row r="62" spans="1:59" s="36" customFormat="1" ht="15.75" customHeight="1">
      <c r="A62" s="333"/>
      <c r="B62" s="334"/>
      <c r="C62" s="335" t="s">
        <v>24</v>
      </c>
      <c r="D62" s="242"/>
      <c r="E62" s="243"/>
      <c r="F62" s="243"/>
      <c r="G62" s="243"/>
      <c r="H62" s="216"/>
      <c r="I62" s="244" t="str">
        <f>IF(COUNTIF(I12:I58,"B")=0,"",COUNTIF(I12:I58,"B"))</f>
        <v/>
      </c>
      <c r="J62" s="242"/>
      <c r="K62" s="243"/>
      <c r="L62" s="243"/>
      <c r="M62" s="243"/>
      <c r="N62" s="216"/>
      <c r="O62" s="244" t="str">
        <f>IF(COUNTIF(O12:O58,"B")=0,"",COUNTIF(O12:O58,"B"))</f>
        <v/>
      </c>
      <c r="P62" s="242"/>
      <c r="Q62" s="243"/>
      <c r="R62" s="243"/>
      <c r="S62" s="243"/>
      <c r="T62" s="216"/>
      <c r="U62" s="244" t="str">
        <f>IF(COUNTIF(U12:U58,"B")=0,"",COUNTIF(U12:U58,"B"))</f>
        <v/>
      </c>
      <c r="V62" s="242"/>
      <c r="W62" s="243"/>
      <c r="X62" s="243"/>
      <c r="Y62" s="243"/>
      <c r="Z62" s="216"/>
      <c r="AA62" s="244">
        <f>IF(COUNTIF(AA12:AA58,"B")=0,"",COUNTIF(AA12:AA58,"B"))</f>
        <v>1</v>
      </c>
      <c r="AB62" s="242"/>
      <c r="AC62" s="243"/>
      <c r="AD62" s="243"/>
      <c r="AE62" s="243"/>
      <c r="AF62" s="216"/>
      <c r="AG62" s="244" t="str">
        <f>IF(COUNTIF(AG12:AG58,"B")=0,"",COUNTIF(AG12:AG58,"B"))</f>
        <v/>
      </c>
      <c r="AH62" s="242"/>
      <c r="AI62" s="243"/>
      <c r="AJ62" s="243"/>
      <c r="AK62" s="243"/>
      <c r="AL62" s="216"/>
      <c r="AM62" s="244" t="str">
        <f>IF(COUNTIF(AM12:AM58,"B")=0,"",COUNTIF(AM12:AM58,"B"))</f>
        <v/>
      </c>
      <c r="AN62" s="242"/>
      <c r="AO62" s="243"/>
      <c r="AP62" s="243"/>
      <c r="AQ62" s="243"/>
      <c r="AR62" s="216"/>
      <c r="AS62" s="244" t="str">
        <f>IF(COUNTIF(AS12:AS58,"B")=0,"",COUNTIF(AS12:AS58,"B"))</f>
        <v/>
      </c>
      <c r="AT62" s="242"/>
      <c r="AU62" s="243"/>
      <c r="AV62" s="243"/>
      <c r="AW62" s="243"/>
      <c r="AX62" s="216"/>
      <c r="AY62" s="244" t="str">
        <f>IF(COUNTIF(AY12:AY58,"B")=0,"",COUNTIF(AY12:AY58,"B"))</f>
        <v/>
      </c>
      <c r="AZ62" s="336"/>
      <c r="BA62" s="243"/>
      <c r="BB62" s="243"/>
      <c r="BC62" s="243"/>
      <c r="BD62" s="216"/>
      <c r="BE62" s="301">
        <f t="shared" si="52"/>
        <v>1</v>
      </c>
      <c r="BF62" s="45"/>
      <c r="BG62" s="45"/>
    </row>
    <row r="63" spans="1:59" s="36" customFormat="1" ht="15.75" customHeight="1">
      <c r="A63" s="333"/>
      <c r="B63" s="334"/>
      <c r="C63" s="335" t="s">
        <v>57</v>
      </c>
      <c r="D63" s="242"/>
      <c r="E63" s="243"/>
      <c r="F63" s="243"/>
      <c r="G63" s="243"/>
      <c r="H63" s="216"/>
      <c r="I63" s="244" t="str">
        <f>IF(COUNTIF(I12:I58,"ÉÉ")=0,"",COUNTIF(I12:I58,"ÉÉ"))</f>
        <v/>
      </c>
      <c r="J63" s="242"/>
      <c r="K63" s="243"/>
      <c r="L63" s="243"/>
      <c r="M63" s="243"/>
      <c r="N63" s="216"/>
      <c r="O63" s="244" t="str">
        <f>IF(COUNTIF(O12:O58,"ÉÉ")=0,"",COUNTIF(O12:O58,"ÉÉ"))</f>
        <v/>
      </c>
      <c r="P63" s="242"/>
      <c r="Q63" s="243"/>
      <c r="R63" s="243"/>
      <c r="S63" s="243"/>
      <c r="T63" s="216"/>
      <c r="U63" s="244" t="str">
        <f>IF(COUNTIF(U12:U58,"ÉÉ")=0,"",COUNTIF(U12:U58,"ÉÉ"))</f>
        <v/>
      </c>
      <c r="V63" s="242"/>
      <c r="W63" s="243"/>
      <c r="X63" s="243"/>
      <c r="Y63" s="243"/>
      <c r="Z63" s="216"/>
      <c r="AA63" s="244">
        <f>IF(COUNTIF(AA12:AA58,"ÉÉ")=0,"",COUNTIF(AA12:AA58,"ÉÉ"))</f>
        <v>3</v>
      </c>
      <c r="AB63" s="242"/>
      <c r="AC63" s="243"/>
      <c r="AD63" s="243"/>
      <c r="AE63" s="243"/>
      <c r="AF63" s="216"/>
      <c r="AG63" s="244">
        <f>IF(COUNTIF(AG12:AG58,"ÉÉ")=0,"",COUNTIF(AG12:AG58,"ÉÉ"))</f>
        <v>2</v>
      </c>
      <c r="AH63" s="242"/>
      <c r="AI63" s="243"/>
      <c r="AJ63" s="243"/>
      <c r="AK63" s="243"/>
      <c r="AL63" s="216"/>
      <c r="AM63" s="244">
        <f>IF(COUNTIF(AM12:AM58,"ÉÉ")=0,"",COUNTIF(AM12:AM58,"ÉÉ"))</f>
        <v>3</v>
      </c>
      <c r="AN63" s="242"/>
      <c r="AO63" s="243"/>
      <c r="AP63" s="243"/>
      <c r="AQ63" s="243"/>
      <c r="AR63" s="216"/>
      <c r="AS63" s="244">
        <f>IF(COUNTIF(AS12:AS58,"ÉÉ")=0,"",COUNTIF(AS12:AS58,"ÉÉ"))</f>
        <v>7</v>
      </c>
      <c r="AT63" s="242"/>
      <c r="AU63" s="243"/>
      <c r="AV63" s="243"/>
      <c r="AW63" s="243"/>
      <c r="AX63" s="216"/>
      <c r="AY63" s="244">
        <f>IF(COUNTIF(AY12:AY58,"ÉÉ")=0,"",COUNTIF(AY12:AY58,"ÉÉ"))</f>
        <v>2</v>
      </c>
      <c r="AZ63" s="336"/>
      <c r="BA63" s="243"/>
      <c r="BB63" s="243"/>
      <c r="BC63" s="243"/>
      <c r="BD63" s="216"/>
      <c r="BE63" s="301">
        <f t="shared" si="52"/>
        <v>17</v>
      </c>
      <c r="BF63" s="45"/>
      <c r="BG63" s="45"/>
    </row>
    <row r="64" spans="1:59" s="36" customFormat="1" ht="15.75" customHeight="1">
      <c r="A64" s="333"/>
      <c r="B64" s="334"/>
      <c r="C64" s="335" t="s">
        <v>58</v>
      </c>
      <c r="D64" s="246"/>
      <c r="E64" s="247"/>
      <c r="F64" s="247"/>
      <c r="G64" s="247"/>
      <c r="H64" s="248"/>
      <c r="I64" s="244" t="str">
        <f>IF(COUNTIF(I12:I58,"ÉÉ(Z)")=0,"",COUNTIF(I12:I58,"ÉÉ(Z)"))</f>
        <v/>
      </c>
      <c r="J64" s="246"/>
      <c r="K64" s="247"/>
      <c r="L64" s="247"/>
      <c r="M64" s="247"/>
      <c r="N64" s="248"/>
      <c r="O64" s="244" t="str">
        <f>IF(COUNTIF(O12:O58,"ÉÉ(Z)")=0,"",COUNTIF(O12:O58,"ÉÉ(Z)"))</f>
        <v/>
      </c>
      <c r="P64" s="246"/>
      <c r="Q64" s="247"/>
      <c r="R64" s="247"/>
      <c r="S64" s="247"/>
      <c r="T64" s="248"/>
      <c r="U64" s="244" t="str">
        <f>IF(COUNTIF(U12:U58,"ÉÉ(Z)")=0,"",COUNTIF(U12:U58,"ÉÉ(Z)"))</f>
        <v/>
      </c>
      <c r="V64" s="246"/>
      <c r="W64" s="247"/>
      <c r="X64" s="247"/>
      <c r="Y64" s="247"/>
      <c r="Z64" s="248"/>
      <c r="AA64" s="244" t="str">
        <f>IF(COUNTIF(AA12:AA58,"ÉÉ(Z)")=0,"",COUNTIF(AA12:AA58,"ÉÉ(Z)"))</f>
        <v/>
      </c>
      <c r="AB64" s="246"/>
      <c r="AC64" s="247"/>
      <c r="AD64" s="247"/>
      <c r="AE64" s="247"/>
      <c r="AF64" s="248"/>
      <c r="AG64" s="244" t="str">
        <f>IF(COUNTIF(AG12:AG58,"ÉÉ(Z)")=0,"",COUNTIF(AG12:AG58,"ÉÉ(Z)"))</f>
        <v/>
      </c>
      <c r="AH64" s="246"/>
      <c r="AI64" s="247"/>
      <c r="AJ64" s="247"/>
      <c r="AK64" s="247"/>
      <c r="AL64" s="248"/>
      <c r="AM64" s="244" t="str">
        <f>IF(COUNTIF(AM12:AM58,"ÉÉ(Z)")=0,"",COUNTIF(AM12:AM58,"ÉÉ(Z)"))</f>
        <v/>
      </c>
      <c r="AN64" s="246"/>
      <c r="AO64" s="247"/>
      <c r="AP64" s="247"/>
      <c r="AQ64" s="247"/>
      <c r="AR64" s="248"/>
      <c r="AS64" s="244" t="str">
        <f>IF(COUNTIF(AS12:AS58,"ÉÉ(Z)")=0,"",COUNTIF(AS12:AS58,"ÉÉ(Z)"))</f>
        <v/>
      </c>
      <c r="AT64" s="246"/>
      <c r="AU64" s="247"/>
      <c r="AV64" s="247"/>
      <c r="AW64" s="247"/>
      <c r="AX64" s="248"/>
      <c r="AY64" s="244" t="str">
        <f>IF(COUNTIF(AY12:AY58,"ÉÉ(Z)")=0,"",COUNTIF(AY12:AY58,"ÉÉ(Z)"))</f>
        <v/>
      </c>
      <c r="AZ64" s="337"/>
      <c r="BA64" s="247"/>
      <c r="BB64" s="247"/>
      <c r="BC64" s="247"/>
      <c r="BD64" s="248"/>
      <c r="BE64" s="301" t="str">
        <f t="shared" si="52"/>
        <v/>
      </c>
      <c r="BF64" s="176"/>
      <c r="BG64" s="176"/>
    </row>
    <row r="65" spans="1:59" s="36" customFormat="1" ht="15.75" customHeight="1">
      <c r="A65" s="333"/>
      <c r="B65" s="334"/>
      <c r="C65" s="335" t="s">
        <v>59</v>
      </c>
      <c r="D65" s="242"/>
      <c r="E65" s="243"/>
      <c r="F65" s="243"/>
      <c r="G65" s="243"/>
      <c r="H65" s="216"/>
      <c r="I65" s="244" t="str">
        <f>IF(COUNTIF(I12:I58,"GYJ")=0,"",COUNTIF(I12:I58,"GYJ"))</f>
        <v/>
      </c>
      <c r="J65" s="242"/>
      <c r="K65" s="243"/>
      <c r="L65" s="243"/>
      <c r="M65" s="243"/>
      <c r="N65" s="216"/>
      <c r="O65" s="244" t="str">
        <f>IF(COUNTIF(O12:O58,"GYJ")=0,"",COUNTIF(O12:O58,"GYJ"))</f>
        <v/>
      </c>
      <c r="P65" s="242"/>
      <c r="Q65" s="243"/>
      <c r="R65" s="243"/>
      <c r="S65" s="243"/>
      <c r="T65" s="216"/>
      <c r="U65" s="244" t="str">
        <f>IF(COUNTIF(U12:U58,"GYJ")=0,"",COUNTIF(U12:U58,"GYJ"))</f>
        <v/>
      </c>
      <c r="V65" s="242"/>
      <c r="W65" s="243"/>
      <c r="X65" s="243"/>
      <c r="Y65" s="243"/>
      <c r="Z65" s="216"/>
      <c r="AA65" s="244">
        <f>IF(COUNTIF(AA12:AA58,"GYJ")=0,"",COUNTIF(AA12:AA58,"GYJ"))</f>
        <v>2</v>
      </c>
      <c r="AB65" s="242"/>
      <c r="AC65" s="243"/>
      <c r="AD65" s="243"/>
      <c r="AE65" s="243"/>
      <c r="AF65" s="216"/>
      <c r="AG65" s="244">
        <f>IF(COUNTIF(AG12:AG58,"GYJ")=0,"",COUNTIF(AG12:AG58,"GYJ"))</f>
        <v>2</v>
      </c>
      <c r="AH65" s="242"/>
      <c r="AI65" s="243"/>
      <c r="AJ65" s="243"/>
      <c r="AK65" s="243"/>
      <c r="AL65" s="216"/>
      <c r="AM65" s="244">
        <f>IF(COUNTIF(AM12:AM58,"GYJ")=0,"",COUNTIF(AM12:AM58,"GYJ"))</f>
        <v>1</v>
      </c>
      <c r="AN65" s="242"/>
      <c r="AO65" s="243"/>
      <c r="AP65" s="243"/>
      <c r="AQ65" s="243"/>
      <c r="AR65" s="216"/>
      <c r="AS65" s="244">
        <f>IF(COUNTIF(AS12:AS58,"GYJ")=0,"",COUNTIF(AS12:AS58,"GYJ"))</f>
        <v>2</v>
      </c>
      <c r="AT65" s="242"/>
      <c r="AU65" s="243"/>
      <c r="AV65" s="243"/>
      <c r="AW65" s="243"/>
      <c r="AX65" s="216"/>
      <c r="AY65" s="244">
        <f>IF(COUNTIF(AY12:AY58,"GYJ")=0,"",COUNTIF(AY12:AY58,"GYJ"))</f>
        <v>3</v>
      </c>
      <c r="AZ65" s="336"/>
      <c r="BA65" s="243"/>
      <c r="BB65" s="243"/>
      <c r="BC65" s="243"/>
      <c r="BD65" s="216"/>
      <c r="BE65" s="301">
        <f t="shared" si="52"/>
        <v>10</v>
      </c>
      <c r="BF65" s="176"/>
      <c r="BG65" s="176"/>
    </row>
    <row r="66" spans="1:59" s="36" customFormat="1" ht="15.75" customHeight="1">
      <c r="A66" s="333"/>
      <c r="B66" s="338"/>
      <c r="C66" s="335" t="s">
        <v>60</v>
      </c>
      <c r="D66" s="242"/>
      <c r="E66" s="243"/>
      <c r="F66" s="243"/>
      <c r="G66" s="243"/>
      <c r="H66" s="216"/>
      <c r="I66" s="244" t="str">
        <f>IF(COUNTIF(I12:I58,"GYJ(Z)")=0,"",COUNTIF(I12:I58,"GYJ(Z)"))</f>
        <v/>
      </c>
      <c r="J66" s="242"/>
      <c r="K66" s="243"/>
      <c r="L66" s="243"/>
      <c r="M66" s="243"/>
      <c r="N66" s="216"/>
      <c r="O66" s="244" t="str">
        <f>IF(COUNTIF(O12:O58,"GYJ(Z)")=0,"",COUNTIF(O12:O58,"GYJ(Z)"))</f>
        <v/>
      </c>
      <c r="P66" s="242"/>
      <c r="Q66" s="243"/>
      <c r="R66" s="243"/>
      <c r="S66" s="243"/>
      <c r="T66" s="216"/>
      <c r="U66" s="244" t="str">
        <f>IF(COUNTIF(U12:U58,"GYJ(Z)")=0,"",COUNTIF(U12:U58,"GYJ(Z)"))</f>
        <v/>
      </c>
      <c r="V66" s="242"/>
      <c r="W66" s="243"/>
      <c r="X66" s="243"/>
      <c r="Y66" s="243"/>
      <c r="Z66" s="216"/>
      <c r="AA66" s="244" t="str">
        <f>IF(COUNTIF(AA12:AA58,"GYJ(Z)")=0,"",COUNTIF(AA12:AA58,"GYJ(Z)"))</f>
        <v/>
      </c>
      <c r="AB66" s="242"/>
      <c r="AC66" s="243"/>
      <c r="AD66" s="243"/>
      <c r="AE66" s="243"/>
      <c r="AF66" s="216"/>
      <c r="AG66" s="244" t="str">
        <f>IF(COUNTIF(AG12:AG58,"GYJ(Z)")=0,"",COUNTIF(AG12:AG58,"GYJ(Z)"))</f>
        <v/>
      </c>
      <c r="AH66" s="242"/>
      <c r="AI66" s="243"/>
      <c r="AJ66" s="243"/>
      <c r="AK66" s="243"/>
      <c r="AL66" s="216"/>
      <c r="AM66" s="244" t="str">
        <f>IF(COUNTIF(AM12:AM58,"GYJ(Z)")=0,"",COUNTIF(AM12:AM58,"GYJ(Z)"))</f>
        <v/>
      </c>
      <c r="AN66" s="242"/>
      <c r="AO66" s="243"/>
      <c r="AP66" s="243"/>
      <c r="AQ66" s="243"/>
      <c r="AR66" s="216"/>
      <c r="AS66" s="244" t="str">
        <f>IF(COUNTIF(AS12:AS58,"GYJ(Z)")=0,"",COUNTIF(AS12:AS58,"GYJ(Z)"))</f>
        <v/>
      </c>
      <c r="AT66" s="242"/>
      <c r="AU66" s="243"/>
      <c r="AV66" s="243"/>
      <c r="AW66" s="243"/>
      <c r="AX66" s="216"/>
      <c r="AY66" s="244">
        <f>IF(COUNTIF(AY12:AY58,"GYJ(Z)")=0,"",COUNTIF(AY12:AY58,"GYJ(Z)"))</f>
        <v>1</v>
      </c>
      <c r="AZ66" s="336"/>
      <c r="BA66" s="243"/>
      <c r="BB66" s="243"/>
      <c r="BC66" s="243"/>
      <c r="BD66" s="216"/>
      <c r="BE66" s="301">
        <f t="shared" si="52"/>
        <v>1</v>
      </c>
      <c r="BF66" s="176"/>
      <c r="BG66" s="176"/>
    </row>
    <row r="67" spans="1:59" s="36" customFormat="1" ht="15.75" customHeight="1">
      <c r="A67" s="333"/>
      <c r="B67" s="334"/>
      <c r="C67" s="249" t="s">
        <v>32</v>
      </c>
      <c r="D67" s="242"/>
      <c r="E67" s="243"/>
      <c r="F67" s="243"/>
      <c r="G67" s="243"/>
      <c r="H67" s="216"/>
      <c r="I67" s="244" t="str">
        <f>IF(COUNTIF(I12:I58,"K")=0,"",COUNTIF(I12:I58,"K"))</f>
        <v/>
      </c>
      <c r="J67" s="242"/>
      <c r="K67" s="243"/>
      <c r="L67" s="243"/>
      <c r="M67" s="243"/>
      <c r="N67" s="216"/>
      <c r="O67" s="244" t="str">
        <f>IF(COUNTIF(O12:O58,"K")=0,"",COUNTIF(O12:O58,"K"))</f>
        <v/>
      </c>
      <c r="P67" s="242"/>
      <c r="Q67" s="243"/>
      <c r="R67" s="243"/>
      <c r="S67" s="243"/>
      <c r="T67" s="216"/>
      <c r="U67" s="244" t="str">
        <f>IF(COUNTIF(U12:U58,"K")=0,"",COUNTIF(U12:U58,"K"))</f>
        <v/>
      </c>
      <c r="V67" s="242"/>
      <c r="W67" s="243"/>
      <c r="X67" s="243"/>
      <c r="Y67" s="243"/>
      <c r="Z67" s="216"/>
      <c r="AA67" s="244" t="str">
        <f>IF(COUNTIF(AA12:AA58,"K")=0,"",COUNTIF(AA12:AA58,"K"))</f>
        <v/>
      </c>
      <c r="AB67" s="242"/>
      <c r="AC67" s="243"/>
      <c r="AD67" s="243"/>
      <c r="AE67" s="243"/>
      <c r="AF67" s="216"/>
      <c r="AG67" s="244">
        <f>IF(COUNTIF(AG12:AG58,"K")=0,"",COUNTIF(AG12:AG58,"K"))</f>
        <v>2</v>
      </c>
      <c r="AH67" s="242"/>
      <c r="AI67" s="243"/>
      <c r="AJ67" s="243"/>
      <c r="AK67" s="243"/>
      <c r="AL67" s="216"/>
      <c r="AM67" s="244">
        <f>IF(COUNTIF(AM12:AM58,"K")=0,"",COUNTIF(AM12:AM58,"K"))</f>
        <v>2</v>
      </c>
      <c r="AN67" s="242"/>
      <c r="AO67" s="243"/>
      <c r="AP67" s="243"/>
      <c r="AQ67" s="243"/>
      <c r="AR67" s="216"/>
      <c r="AS67" s="244" t="str">
        <f>IF(COUNTIF(AS12:AS58,"K")=0,"",COUNTIF(AS12:AS58,"K"))</f>
        <v/>
      </c>
      <c r="AT67" s="242"/>
      <c r="AU67" s="243"/>
      <c r="AV67" s="243"/>
      <c r="AW67" s="243"/>
      <c r="AX67" s="216"/>
      <c r="AY67" s="244" t="str">
        <f>IF(COUNTIF(AY12:AY58,"K")=0,"",COUNTIF(AY12:AY58,"K"))</f>
        <v/>
      </c>
      <c r="AZ67" s="336"/>
      <c r="BA67" s="243"/>
      <c r="BB67" s="243"/>
      <c r="BC67" s="243"/>
      <c r="BD67" s="216"/>
      <c r="BE67" s="301">
        <f t="shared" si="52"/>
        <v>4</v>
      </c>
      <c r="BF67" s="176"/>
      <c r="BG67" s="176"/>
    </row>
    <row r="68" spans="1:59" s="36" customFormat="1" ht="15.75" customHeight="1">
      <c r="A68" s="333"/>
      <c r="B68" s="334"/>
      <c r="C68" s="249" t="s">
        <v>33</v>
      </c>
      <c r="D68" s="242"/>
      <c r="E68" s="243"/>
      <c r="F68" s="243"/>
      <c r="G68" s="243"/>
      <c r="H68" s="216"/>
      <c r="I68" s="244" t="str">
        <f>IF(COUNTIF(I12:I58,"K(Z)")=0,"",COUNTIF(I12:I58,"K(Z)"))</f>
        <v/>
      </c>
      <c r="J68" s="242"/>
      <c r="K68" s="243"/>
      <c r="L68" s="243"/>
      <c r="M68" s="243"/>
      <c r="N68" s="216"/>
      <c r="O68" s="244" t="str">
        <f>IF(COUNTIF(O12:O58,"K(Z)")=0,"",COUNTIF(O12:O58,"K(Z)"))</f>
        <v/>
      </c>
      <c r="P68" s="242"/>
      <c r="Q68" s="243"/>
      <c r="R68" s="243"/>
      <c r="S68" s="243"/>
      <c r="T68" s="216"/>
      <c r="U68" s="244" t="str">
        <f>IF(COUNTIF(U12:U58,"K(Z)")=0,"",COUNTIF(U12:U58,"K(Z)"))</f>
        <v/>
      </c>
      <c r="V68" s="242"/>
      <c r="W68" s="243"/>
      <c r="X68" s="243"/>
      <c r="Y68" s="243"/>
      <c r="Z68" s="216"/>
      <c r="AA68" s="244" t="str">
        <f>IF(COUNTIF(AA12:AA58,"K(Z)")=0,"",COUNTIF(AA12:AA58,"K(Z)"))</f>
        <v/>
      </c>
      <c r="AB68" s="242"/>
      <c r="AC68" s="243"/>
      <c r="AD68" s="243"/>
      <c r="AE68" s="243"/>
      <c r="AF68" s="216"/>
      <c r="AG68" s="244" t="str">
        <f>IF(COUNTIF(AG12:AG58,"K(Z)")=0,"",COUNTIF(AG12:AG58,"K(Z)"))</f>
        <v/>
      </c>
      <c r="AH68" s="242"/>
      <c r="AI68" s="243"/>
      <c r="AJ68" s="243"/>
      <c r="AK68" s="243"/>
      <c r="AL68" s="216"/>
      <c r="AM68" s="244">
        <f>IF(COUNTIF(AM12:AM58,"K(Z)")=0,"",COUNTIF(AM12:AM58,"K(Z)"))</f>
        <v>2</v>
      </c>
      <c r="AN68" s="242"/>
      <c r="AO68" s="243"/>
      <c r="AP68" s="243"/>
      <c r="AQ68" s="243"/>
      <c r="AR68" s="216"/>
      <c r="AS68" s="244">
        <f>IF(COUNTIF(AS12:AS58,"K(Z)")=0,"",COUNTIF(AS12:AS58,"K(Z)"))</f>
        <v>1</v>
      </c>
      <c r="AT68" s="242"/>
      <c r="AU68" s="243"/>
      <c r="AV68" s="243"/>
      <c r="AW68" s="243"/>
      <c r="AX68" s="216"/>
      <c r="AY68" s="244" t="str">
        <f>IF(COUNTIF(AY12:AY58,"K(Z)")=0,"",COUNTIF(AY12:AY58,"K(Z)"))</f>
        <v/>
      </c>
      <c r="AZ68" s="336"/>
      <c r="BA68" s="243"/>
      <c r="BB68" s="243"/>
      <c r="BC68" s="243"/>
      <c r="BD68" s="216"/>
      <c r="BE68" s="301">
        <f t="shared" si="52"/>
        <v>3</v>
      </c>
      <c r="BF68" s="176"/>
      <c r="BG68" s="176"/>
    </row>
    <row r="69" spans="1:59" s="36" customFormat="1" ht="15.75" customHeight="1">
      <c r="A69" s="333"/>
      <c r="B69" s="334"/>
      <c r="C69" s="335" t="s">
        <v>25</v>
      </c>
      <c r="D69" s="242"/>
      <c r="E69" s="243"/>
      <c r="F69" s="243"/>
      <c r="G69" s="243"/>
      <c r="H69" s="216"/>
      <c r="I69" s="244" t="str">
        <f>IF(COUNTIF(I12:I58,"AV")=0,"",COUNTIF(I12:I58,"AV"))</f>
        <v/>
      </c>
      <c r="J69" s="242"/>
      <c r="K69" s="243"/>
      <c r="L69" s="243"/>
      <c r="M69" s="243"/>
      <c r="N69" s="216"/>
      <c r="O69" s="244" t="str">
        <f>IF(COUNTIF(O12:O58,"AV")=0,"",COUNTIF(O12:O58,"AV"))</f>
        <v/>
      </c>
      <c r="P69" s="242"/>
      <c r="Q69" s="243"/>
      <c r="R69" s="243"/>
      <c r="S69" s="243"/>
      <c r="T69" s="216"/>
      <c r="U69" s="244" t="str">
        <f>IF(COUNTIF(U12:U58,"AV")=0,"",COUNTIF(U12:U58,"AV"))</f>
        <v/>
      </c>
      <c r="V69" s="242"/>
      <c r="W69" s="243"/>
      <c r="X69" s="243"/>
      <c r="Y69" s="243"/>
      <c r="Z69" s="216"/>
      <c r="AA69" s="244" t="str">
        <f>IF(COUNTIF(AA12:AA58,"AV")=0,"",COUNTIF(AA12:AA58,"AV"))</f>
        <v/>
      </c>
      <c r="AB69" s="242"/>
      <c r="AC69" s="243"/>
      <c r="AD69" s="243"/>
      <c r="AE69" s="243"/>
      <c r="AF69" s="216"/>
      <c r="AG69" s="244" t="str">
        <f>IF(COUNTIF(AG12:AG58,"AV")=0,"",COUNTIF(AG12:AG58,"AV"))</f>
        <v/>
      </c>
      <c r="AH69" s="242"/>
      <c r="AI69" s="243"/>
      <c r="AJ69" s="243"/>
      <c r="AK69" s="243"/>
      <c r="AL69" s="216"/>
      <c r="AM69" s="244" t="str">
        <f>IF(COUNTIF(AM12:AM58,"AV")=0,"",COUNTIF(AM12:AM58,"AV"))</f>
        <v/>
      </c>
      <c r="AN69" s="242"/>
      <c r="AO69" s="243"/>
      <c r="AP69" s="243"/>
      <c r="AQ69" s="243"/>
      <c r="AR69" s="216"/>
      <c r="AS69" s="244" t="str">
        <f>IF(COUNTIF(AS12:AS58,"AV")=0,"",COUNTIF(AS12:AS58,"AV"))</f>
        <v/>
      </c>
      <c r="AT69" s="242"/>
      <c r="AU69" s="243"/>
      <c r="AV69" s="243"/>
      <c r="AW69" s="243"/>
      <c r="AX69" s="216"/>
      <c r="AY69" s="244" t="str">
        <f>IF(COUNTIF(AY12:AY58,"AV")=0,"",COUNTIF(AY12:AY58,"AV"))</f>
        <v/>
      </c>
      <c r="AZ69" s="336"/>
      <c r="BA69" s="243"/>
      <c r="BB69" s="243"/>
      <c r="BC69" s="243"/>
      <c r="BD69" s="216"/>
      <c r="BE69" s="301" t="str">
        <f t="shared" si="52"/>
        <v/>
      </c>
      <c r="BF69" s="176"/>
      <c r="BG69" s="176"/>
    </row>
    <row r="70" spans="1:59" s="36" customFormat="1" ht="15.75" customHeight="1">
      <c r="A70" s="333"/>
      <c r="B70" s="334"/>
      <c r="C70" s="335" t="s">
        <v>61</v>
      </c>
      <c r="D70" s="242"/>
      <c r="E70" s="243"/>
      <c r="F70" s="243"/>
      <c r="G70" s="243"/>
      <c r="H70" s="216"/>
      <c r="I70" s="244" t="str">
        <f>IF(COUNTIF(I12:I58,"KV")=0,"",COUNTIF(I12:I58,"KV"))</f>
        <v/>
      </c>
      <c r="J70" s="242"/>
      <c r="K70" s="243"/>
      <c r="L70" s="243"/>
      <c r="M70" s="243"/>
      <c r="N70" s="216"/>
      <c r="O70" s="244" t="str">
        <f>IF(COUNTIF(O12:O58,"KV")=0,"",COUNTIF(O12:O58,"KV"))</f>
        <v/>
      </c>
      <c r="P70" s="242"/>
      <c r="Q70" s="243"/>
      <c r="R70" s="243"/>
      <c r="S70" s="243"/>
      <c r="T70" s="216"/>
      <c r="U70" s="244" t="str">
        <f>IF(COUNTIF(U12:U58,"KV")=0,"",COUNTIF(U12:U58,"KV"))</f>
        <v/>
      </c>
      <c r="V70" s="242"/>
      <c r="W70" s="243"/>
      <c r="X70" s="243"/>
      <c r="Y70" s="243"/>
      <c r="Z70" s="216"/>
      <c r="AA70" s="244" t="str">
        <f>IF(COUNTIF(AA12:AA58,"KV")=0,"",COUNTIF(AA12:AA58,"KV"))</f>
        <v/>
      </c>
      <c r="AB70" s="242"/>
      <c r="AC70" s="243"/>
      <c r="AD70" s="243"/>
      <c r="AE70" s="243"/>
      <c r="AF70" s="216"/>
      <c r="AG70" s="244" t="str">
        <f>IF(COUNTIF(AG12:AG58,"KV")=0,"",COUNTIF(AG12:AG58,"KV"))</f>
        <v/>
      </c>
      <c r="AH70" s="242"/>
      <c r="AI70" s="243"/>
      <c r="AJ70" s="243"/>
      <c r="AK70" s="243"/>
      <c r="AL70" s="216"/>
      <c r="AM70" s="244" t="str">
        <f>IF(COUNTIF(AM12:AM58,"KV")=0,"",COUNTIF(AM12:AM58,"KV"))</f>
        <v/>
      </c>
      <c r="AN70" s="242"/>
      <c r="AO70" s="243"/>
      <c r="AP70" s="243"/>
      <c r="AQ70" s="243"/>
      <c r="AR70" s="216"/>
      <c r="AS70" s="244" t="str">
        <f>IF(COUNTIF(AS12:AS58,"KV")=0,"",COUNTIF(AS12:AS58,"KV"))</f>
        <v/>
      </c>
      <c r="AT70" s="242"/>
      <c r="AU70" s="243"/>
      <c r="AV70" s="243"/>
      <c r="AW70" s="243"/>
      <c r="AX70" s="216"/>
      <c r="AY70" s="244" t="str">
        <f>IF(COUNTIF(AY12:AY58,"KV")=0,"",COUNTIF(AY12:AY58,"KV"))</f>
        <v/>
      </c>
      <c r="AZ70" s="336"/>
      <c r="BA70" s="243"/>
      <c r="BB70" s="243"/>
      <c r="BC70" s="243"/>
      <c r="BD70" s="216"/>
      <c r="BE70" s="301" t="str">
        <f t="shared" si="52"/>
        <v/>
      </c>
      <c r="BF70" s="176"/>
      <c r="BG70" s="176"/>
    </row>
    <row r="71" spans="1:59" s="36" customFormat="1" ht="15.75" customHeight="1">
      <c r="A71" s="333"/>
      <c r="B71" s="334"/>
      <c r="C71" s="335" t="s">
        <v>62</v>
      </c>
      <c r="D71" s="250"/>
      <c r="E71" s="285"/>
      <c r="F71" s="285"/>
      <c r="G71" s="285"/>
      <c r="H71" s="268"/>
      <c r="I71" s="244" t="str">
        <f>IF(COUNTIF(I12:I58,"SZG")=0,"",COUNTIF(I12:I58,"SZG"))</f>
        <v/>
      </c>
      <c r="J71" s="250"/>
      <c r="K71" s="285"/>
      <c r="L71" s="285"/>
      <c r="M71" s="285"/>
      <c r="N71" s="268"/>
      <c r="O71" s="244" t="str">
        <f>IF(COUNTIF(O12:O58,"SZG")=0,"",COUNTIF(O12:O58,"SZG"))</f>
        <v/>
      </c>
      <c r="P71" s="250"/>
      <c r="Q71" s="285"/>
      <c r="R71" s="285"/>
      <c r="S71" s="285"/>
      <c r="T71" s="268"/>
      <c r="U71" s="244" t="str">
        <f>IF(COUNTIF(U12:U58,"SZG")=0,"",COUNTIF(U12:U58,"SZG"))</f>
        <v/>
      </c>
      <c r="V71" s="250"/>
      <c r="W71" s="285"/>
      <c r="X71" s="285"/>
      <c r="Y71" s="285"/>
      <c r="Z71" s="268"/>
      <c r="AA71" s="244" t="str">
        <f>IF(COUNTIF(AA12:AA58,"SZG")=0,"",COUNTIF(AA12:AA58,"SZG"))</f>
        <v/>
      </c>
      <c r="AB71" s="250"/>
      <c r="AC71" s="285"/>
      <c r="AD71" s="285"/>
      <c r="AE71" s="285"/>
      <c r="AF71" s="268"/>
      <c r="AG71" s="244" t="str">
        <f>IF(COUNTIF(AG12:AG58,"SZG")=0,"",COUNTIF(AG12:AG58,"SZG"))</f>
        <v/>
      </c>
      <c r="AH71" s="250"/>
      <c r="AI71" s="285"/>
      <c r="AJ71" s="285"/>
      <c r="AK71" s="285"/>
      <c r="AL71" s="268"/>
      <c r="AM71" s="244" t="str">
        <f>IF(COUNTIF(AM12:AM58,"SZG")=0,"",COUNTIF(AM12:AM58,"SZG"))</f>
        <v/>
      </c>
      <c r="AN71" s="250"/>
      <c r="AO71" s="285"/>
      <c r="AP71" s="285"/>
      <c r="AQ71" s="285"/>
      <c r="AR71" s="268"/>
      <c r="AS71" s="244" t="str">
        <f>IF(COUNTIF(AS12:AS58,"SZG")=0,"",COUNTIF(AS12:AS58,"SZG"))</f>
        <v/>
      </c>
      <c r="AT71" s="250"/>
      <c r="AU71" s="285"/>
      <c r="AV71" s="285"/>
      <c r="AW71" s="285"/>
      <c r="AX71" s="268"/>
      <c r="AY71" s="244" t="str">
        <f>IF(COUNTIF(AY12:AY58,"SZG")=0,"",COUNTIF(AY12:AY58,"SZG"))</f>
        <v/>
      </c>
      <c r="AZ71" s="336"/>
      <c r="BA71" s="243"/>
      <c r="BB71" s="243"/>
      <c r="BC71" s="243"/>
      <c r="BD71" s="216"/>
      <c r="BE71" s="301" t="str">
        <f t="shared" si="52"/>
        <v/>
      </c>
      <c r="BF71" s="176"/>
      <c r="BG71" s="176"/>
    </row>
    <row r="72" spans="1:59" s="36" customFormat="1" ht="15.75" customHeight="1">
      <c r="A72" s="333"/>
      <c r="B72" s="334"/>
      <c r="C72" s="335" t="s">
        <v>63</v>
      </c>
      <c r="D72" s="250"/>
      <c r="E72" s="285"/>
      <c r="F72" s="285"/>
      <c r="G72" s="285"/>
      <c r="H72" s="268"/>
      <c r="I72" s="244" t="str">
        <f>IF(COUNTIF(I12:I58,"ZV")=0,"",COUNTIF(I12:I58,"ZV"))</f>
        <v/>
      </c>
      <c r="J72" s="250"/>
      <c r="K72" s="285"/>
      <c r="L72" s="285"/>
      <c r="M72" s="285"/>
      <c r="N72" s="268"/>
      <c r="O72" s="244" t="str">
        <f>IF(COUNTIF(O12:O58,"ZV")=0,"",COUNTIF(O12:O58,"ZV"))</f>
        <v/>
      </c>
      <c r="P72" s="250"/>
      <c r="Q72" s="285"/>
      <c r="R72" s="285"/>
      <c r="S72" s="285"/>
      <c r="T72" s="268"/>
      <c r="U72" s="244" t="str">
        <f>IF(COUNTIF(U12:U58,"ZV")=0,"",COUNTIF(U12:U58,"ZV"))</f>
        <v/>
      </c>
      <c r="V72" s="250"/>
      <c r="W72" s="285"/>
      <c r="X72" s="285"/>
      <c r="Y72" s="285"/>
      <c r="Z72" s="268"/>
      <c r="AA72" s="244" t="str">
        <f>IF(COUNTIF(AA12:AA58,"ZV")=0,"",COUNTIF(AA12:AA58,"ZV"))</f>
        <v/>
      </c>
      <c r="AB72" s="250"/>
      <c r="AC72" s="285"/>
      <c r="AD72" s="285"/>
      <c r="AE72" s="285"/>
      <c r="AF72" s="268"/>
      <c r="AG72" s="244" t="str">
        <f>IF(COUNTIF(AG12:AG58,"ZV")=0,"",COUNTIF(AG12:AG58,"ZV"))</f>
        <v/>
      </c>
      <c r="AH72" s="250"/>
      <c r="AI72" s="285"/>
      <c r="AJ72" s="285"/>
      <c r="AK72" s="285"/>
      <c r="AL72" s="268"/>
      <c r="AM72" s="244" t="str">
        <f>IF(COUNTIF(AM12:AM58,"ZV")=0,"",COUNTIF(AM12:AM58,"ZV"))</f>
        <v/>
      </c>
      <c r="AN72" s="250"/>
      <c r="AO72" s="285"/>
      <c r="AP72" s="285"/>
      <c r="AQ72" s="285"/>
      <c r="AR72" s="268"/>
      <c r="AS72" s="244" t="str">
        <f>IF(COUNTIF(AS12:AS58,"ZV")=0,"",COUNTIF(AS12:AS58,"ZV"))</f>
        <v/>
      </c>
      <c r="AT72" s="250"/>
      <c r="AU72" s="285"/>
      <c r="AV72" s="285"/>
      <c r="AW72" s="285"/>
      <c r="AX72" s="268"/>
      <c r="AY72" s="244" t="str">
        <f>IF(COUNTIF(AY12:AY58,"ZV")=0,"",COUNTIF(AY12:AY58,"ZV"))</f>
        <v/>
      </c>
      <c r="AZ72" s="336"/>
      <c r="BA72" s="243"/>
      <c r="BB72" s="243"/>
      <c r="BC72" s="243"/>
      <c r="BD72" s="216"/>
      <c r="BE72" s="301" t="str">
        <f t="shared" si="52"/>
        <v/>
      </c>
      <c r="BF72" s="176"/>
      <c r="BG72" s="176"/>
    </row>
    <row r="73" spans="1:59" s="36" customFormat="1" ht="15.75" customHeight="1" thickBot="1">
      <c r="A73" s="339"/>
      <c r="B73" s="340"/>
      <c r="C73" s="341" t="s">
        <v>26</v>
      </c>
      <c r="D73" s="342"/>
      <c r="E73" s="343"/>
      <c r="F73" s="343"/>
      <c r="G73" s="343"/>
      <c r="H73" s="344"/>
      <c r="I73" s="345" t="str">
        <f>IF(SUM(I61:I72)=0,"",SUM(I61:I72))</f>
        <v/>
      </c>
      <c r="J73" s="342"/>
      <c r="K73" s="343"/>
      <c r="L73" s="343"/>
      <c r="M73" s="343"/>
      <c r="N73" s="344"/>
      <c r="O73" s="345" t="str">
        <f>IF(SUM(O61:O72)=0,"",SUM(O61:O72))</f>
        <v/>
      </c>
      <c r="P73" s="342"/>
      <c r="Q73" s="343"/>
      <c r="R73" s="343"/>
      <c r="S73" s="343"/>
      <c r="T73" s="344"/>
      <c r="U73" s="345" t="str">
        <f>IF(SUM(U61:U72)=0,"",SUM(U61:U72))</f>
        <v/>
      </c>
      <c r="V73" s="342"/>
      <c r="W73" s="343"/>
      <c r="X73" s="343"/>
      <c r="Y73" s="343"/>
      <c r="Z73" s="344"/>
      <c r="AA73" s="345">
        <f>IF(SUM(AA61:AA72)=0,"",SUM(AA61:AA72))</f>
        <v>6</v>
      </c>
      <c r="AB73" s="342"/>
      <c r="AC73" s="343"/>
      <c r="AD73" s="343"/>
      <c r="AE73" s="343"/>
      <c r="AF73" s="344"/>
      <c r="AG73" s="345">
        <f>IF(SUM(AG61:AG72)=0,"",SUM(AG61:AG72))</f>
        <v>6</v>
      </c>
      <c r="AH73" s="342"/>
      <c r="AI73" s="343"/>
      <c r="AJ73" s="343"/>
      <c r="AK73" s="343"/>
      <c r="AL73" s="344"/>
      <c r="AM73" s="345">
        <f>IF(SUM(AM61:AM72)=0,"",SUM(AM61:AM72))</f>
        <v>8</v>
      </c>
      <c r="AN73" s="342"/>
      <c r="AO73" s="343"/>
      <c r="AP73" s="343"/>
      <c r="AQ73" s="343"/>
      <c r="AR73" s="344"/>
      <c r="AS73" s="345">
        <f>IF(SUM(AS61:AS72)=0,"",SUM(AS61:AS72))</f>
        <v>10</v>
      </c>
      <c r="AT73" s="342"/>
      <c r="AU73" s="343"/>
      <c r="AV73" s="343"/>
      <c r="AW73" s="343"/>
      <c r="AX73" s="344"/>
      <c r="AY73" s="345">
        <f>IF(SUM(AY61:AY72)=0,"",SUM(AY61:AY72))</f>
        <v>6</v>
      </c>
      <c r="AZ73" s="346"/>
      <c r="BA73" s="343"/>
      <c r="BB73" s="343"/>
      <c r="BC73" s="343"/>
      <c r="BD73" s="344"/>
      <c r="BE73" s="347">
        <f t="shared" si="52"/>
        <v>36</v>
      </c>
      <c r="BF73" s="176"/>
      <c r="BG73" s="176"/>
    </row>
    <row r="74" spans="1:59" s="36" customFormat="1" ht="15.75" customHeight="1" thickTop="1">
      <c r="A74" s="71"/>
      <c r="B74" s="151"/>
      <c r="C74" s="151"/>
      <c r="BF74" s="176"/>
      <c r="BG74" s="176"/>
    </row>
    <row r="75" spans="1:59" s="36" customFormat="1" ht="15.75" customHeight="1">
      <c r="A75" s="71"/>
      <c r="B75" s="151"/>
      <c r="C75" s="151"/>
      <c r="BF75" s="176"/>
      <c r="BG75" s="176"/>
    </row>
    <row r="76" spans="1:59" s="36" customFormat="1" ht="15.75" customHeight="1">
      <c r="A76" s="71"/>
      <c r="B76" s="151"/>
      <c r="C76" s="151"/>
      <c r="BF76" s="176"/>
      <c r="BG76" s="176"/>
    </row>
    <row r="77" spans="1:59" s="36" customFormat="1" ht="15.75" customHeight="1">
      <c r="A77" s="71"/>
      <c r="B77" s="151"/>
      <c r="C77" s="151"/>
      <c r="BF77" s="176"/>
      <c r="BG77" s="176"/>
    </row>
    <row r="78" spans="1:59" s="36" customFormat="1" ht="15.75" customHeight="1">
      <c r="A78" s="71"/>
      <c r="B78" s="151"/>
      <c r="C78" s="151"/>
      <c r="BF78" s="176"/>
      <c r="BG78" s="176"/>
    </row>
    <row r="79" spans="1:59" s="36" customFormat="1" ht="15.75" customHeight="1">
      <c r="A79" s="71"/>
      <c r="B79" s="151"/>
      <c r="C79" s="151"/>
      <c r="BF79" s="176"/>
      <c r="BG79" s="176"/>
    </row>
    <row r="80" spans="1:59" s="36" customFormat="1" ht="15.75" customHeight="1">
      <c r="A80" s="71"/>
      <c r="B80" s="151"/>
      <c r="C80" s="151"/>
      <c r="BF80" s="176"/>
      <c r="BG80" s="176"/>
    </row>
    <row r="81" spans="1:59" s="36" customFormat="1" ht="15.75" customHeight="1">
      <c r="A81" s="71"/>
      <c r="B81" s="151"/>
      <c r="C81" s="151"/>
      <c r="BF81" s="176"/>
      <c r="BG81" s="176"/>
    </row>
    <row r="82" spans="1:59" s="36" customFormat="1" ht="15.75" customHeight="1">
      <c r="A82" s="71"/>
      <c r="B82" s="151"/>
      <c r="C82" s="151"/>
      <c r="BF82" s="176"/>
      <c r="BG82" s="176"/>
    </row>
    <row r="83" spans="1:59" s="36" customFormat="1" ht="15.75" customHeight="1">
      <c r="A83" s="71"/>
      <c r="B83" s="151"/>
      <c r="C83" s="151"/>
      <c r="BF83" s="176"/>
      <c r="BG83" s="176"/>
    </row>
    <row r="84" spans="1:59" s="36" customFormat="1" ht="15.75" customHeight="1">
      <c r="A84" s="71"/>
      <c r="B84" s="151"/>
      <c r="C84" s="151"/>
      <c r="BF84" s="176"/>
      <c r="BG84" s="176"/>
    </row>
    <row r="85" spans="1:59" s="36" customFormat="1" ht="15.75" customHeight="1">
      <c r="A85" s="71"/>
      <c r="B85" s="151"/>
      <c r="C85" s="151"/>
      <c r="BF85" s="176"/>
      <c r="BG85" s="176"/>
    </row>
    <row r="86" spans="1:59" s="36" customFormat="1" ht="15.75" customHeight="1">
      <c r="A86" s="71"/>
      <c r="B86" s="151"/>
      <c r="C86" s="151"/>
      <c r="BF86" s="176"/>
      <c r="BG86" s="176"/>
    </row>
    <row r="87" spans="1:59" s="36" customFormat="1" ht="15.75" customHeight="1">
      <c r="A87" s="71"/>
      <c r="B87" s="151"/>
      <c r="C87" s="151"/>
      <c r="BF87" s="176"/>
      <c r="BG87" s="176"/>
    </row>
    <row r="88" spans="1:59" s="36" customFormat="1" ht="15.75" customHeight="1">
      <c r="A88" s="71"/>
      <c r="B88" s="151"/>
      <c r="C88" s="151"/>
      <c r="BF88" s="176"/>
      <c r="BG88" s="176"/>
    </row>
    <row r="89" spans="1:59" s="36" customFormat="1" ht="15.75" customHeight="1">
      <c r="A89" s="71"/>
      <c r="B89" s="151"/>
      <c r="C89" s="151"/>
      <c r="BF89" s="176"/>
      <c r="BG89" s="176"/>
    </row>
    <row r="90" spans="1:59" s="36" customFormat="1" ht="15.75" customHeight="1">
      <c r="A90" s="71"/>
      <c r="B90" s="151"/>
      <c r="C90" s="151"/>
      <c r="BF90" s="176"/>
      <c r="BG90" s="176"/>
    </row>
    <row r="91" spans="1:59" s="36" customFormat="1" ht="15.75" customHeight="1">
      <c r="A91" s="71"/>
      <c r="B91" s="151"/>
      <c r="C91" s="151"/>
      <c r="BF91" s="176"/>
      <c r="BG91" s="176"/>
    </row>
    <row r="92" spans="1:59" s="36" customFormat="1" ht="15.75" customHeight="1">
      <c r="A92" s="71"/>
      <c r="B92" s="151"/>
      <c r="C92" s="151"/>
      <c r="BF92" s="176"/>
      <c r="BG92" s="176"/>
    </row>
    <row r="93" spans="1:59" s="36" customFormat="1" ht="15.75" customHeight="1">
      <c r="A93" s="71"/>
      <c r="B93" s="151"/>
      <c r="C93" s="151"/>
      <c r="BF93" s="176"/>
      <c r="BG93" s="176"/>
    </row>
    <row r="94" spans="1:59" s="36" customFormat="1" ht="15.75" customHeight="1">
      <c r="A94" s="71"/>
      <c r="B94" s="151"/>
      <c r="C94" s="151"/>
      <c r="BF94" s="176"/>
      <c r="BG94" s="176"/>
    </row>
    <row r="95" spans="1:59" s="36" customFormat="1" ht="15.75" customHeight="1">
      <c r="A95" s="71"/>
      <c r="B95" s="151"/>
      <c r="C95" s="151"/>
      <c r="BF95" s="176"/>
      <c r="BG95" s="176"/>
    </row>
    <row r="96" spans="1:59" s="36" customFormat="1" ht="15.75" customHeight="1">
      <c r="A96" s="71"/>
      <c r="B96" s="151"/>
      <c r="C96" s="151"/>
      <c r="BF96" s="176"/>
      <c r="BG96" s="176"/>
    </row>
    <row r="97" spans="1:59" s="36" customFormat="1" ht="15.75" customHeight="1">
      <c r="A97" s="71"/>
      <c r="B97" s="151"/>
      <c r="C97" s="151"/>
      <c r="BF97" s="176"/>
      <c r="BG97" s="176"/>
    </row>
    <row r="98" spans="1:59" s="36" customFormat="1" ht="15.75" customHeight="1">
      <c r="A98" s="71"/>
      <c r="B98" s="151"/>
      <c r="C98" s="151"/>
      <c r="BF98" s="176"/>
      <c r="BG98" s="176"/>
    </row>
    <row r="99" spans="1:59" s="36" customFormat="1" ht="15.75" customHeight="1">
      <c r="A99" s="71"/>
      <c r="B99" s="151"/>
      <c r="C99" s="151"/>
      <c r="BF99" s="176"/>
      <c r="BG99" s="176"/>
    </row>
    <row r="100" spans="1:59" s="36" customFormat="1" ht="15.75" customHeight="1">
      <c r="A100" s="71"/>
      <c r="B100" s="151"/>
      <c r="C100" s="151"/>
      <c r="BF100" s="176"/>
      <c r="BG100" s="176"/>
    </row>
    <row r="101" spans="1:59" s="36" customFormat="1" ht="15.75" customHeight="1">
      <c r="A101" s="71"/>
      <c r="B101" s="151"/>
      <c r="C101" s="151"/>
      <c r="BF101" s="176"/>
      <c r="BG101" s="176"/>
    </row>
    <row r="102" spans="1:59" s="36" customFormat="1" ht="15.75" customHeight="1">
      <c r="A102" s="71"/>
      <c r="B102" s="151"/>
      <c r="C102" s="151"/>
      <c r="BF102" s="176"/>
      <c r="BG102" s="176"/>
    </row>
    <row r="103" spans="1:59" s="36" customFormat="1" ht="15.75" customHeight="1">
      <c r="A103" s="71"/>
      <c r="B103" s="151"/>
      <c r="C103" s="151"/>
      <c r="BF103" s="176"/>
      <c r="BG103" s="176"/>
    </row>
    <row r="104" spans="1:59" s="36" customFormat="1" ht="15.75" customHeight="1">
      <c r="A104" s="71"/>
      <c r="B104" s="151"/>
      <c r="C104" s="151"/>
      <c r="BF104" s="176"/>
      <c r="BG104" s="176"/>
    </row>
    <row r="105" spans="1:59" s="36" customFormat="1" ht="15.75" customHeight="1">
      <c r="A105" s="71"/>
      <c r="B105" s="151"/>
      <c r="C105" s="151"/>
      <c r="BF105" s="176"/>
      <c r="BG105" s="176"/>
    </row>
    <row r="106" spans="1:59" s="36" customFormat="1" ht="15.75" customHeight="1">
      <c r="A106" s="71"/>
      <c r="B106" s="151"/>
      <c r="C106" s="151"/>
      <c r="BF106" s="176"/>
      <c r="BG106" s="176"/>
    </row>
    <row r="107" spans="1:59" s="36" customFormat="1" ht="15.75" customHeight="1">
      <c r="A107" s="71"/>
      <c r="B107" s="151"/>
      <c r="C107" s="151"/>
      <c r="BF107" s="176"/>
      <c r="BG107" s="176"/>
    </row>
    <row r="108" spans="1:59" s="36" customFormat="1" ht="15.75" customHeight="1">
      <c r="A108" s="71"/>
      <c r="B108" s="151"/>
      <c r="C108" s="151"/>
      <c r="BF108" s="176"/>
      <c r="BG108" s="176"/>
    </row>
    <row r="109" spans="1:59" s="36" customFormat="1" ht="15.75" customHeight="1">
      <c r="A109" s="71"/>
      <c r="B109" s="151"/>
      <c r="C109" s="151"/>
      <c r="BF109" s="176"/>
      <c r="BG109" s="176"/>
    </row>
    <row r="110" spans="1:59" s="36" customFormat="1" ht="15.75" customHeight="1">
      <c r="A110" s="71"/>
      <c r="B110" s="151"/>
      <c r="C110" s="151"/>
      <c r="BF110" s="176"/>
      <c r="BG110" s="176"/>
    </row>
    <row r="111" spans="1:59" s="36" customFormat="1" ht="15.75" customHeight="1">
      <c r="A111" s="71"/>
      <c r="B111" s="151"/>
      <c r="C111" s="151"/>
      <c r="BF111" s="176"/>
      <c r="BG111" s="176"/>
    </row>
    <row r="112" spans="1:59" s="36" customFormat="1" ht="15.75" customHeight="1">
      <c r="A112" s="71"/>
      <c r="B112" s="151"/>
      <c r="C112" s="151"/>
      <c r="BF112" s="176"/>
      <c r="BG112" s="176"/>
    </row>
    <row r="113" spans="1:59" s="36" customFormat="1" ht="15.75" customHeight="1">
      <c r="A113" s="71"/>
      <c r="B113" s="151"/>
      <c r="C113" s="151"/>
      <c r="BF113" s="176"/>
      <c r="BG113" s="176"/>
    </row>
    <row r="114" spans="1:59" s="36" customFormat="1" ht="15.75" customHeight="1">
      <c r="A114" s="71"/>
      <c r="B114" s="151"/>
      <c r="C114" s="151"/>
      <c r="BF114" s="176"/>
      <c r="BG114" s="176"/>
    </row>
    <row r="115" spans="1:59" s="36" customFormat="1" ht="15.75" customHeight="1">
      <c r="A115" s="71"/>
      <c r="B115" s="151"/>
      <c r="C115" s="151"/>
      <c r="BF115" s="176"/>
      <c r="BG115" s="176"/>
    </row>
    <row r="116" spans="1:59" s="36" customFormat="1" ht="15.75" customHeight="1">
      <c r="A116" s="71"/>
      <c r="B116" s="151"/>
      <c r="C116" s="151"/>
      <c r="BF116" s="176"/>
      <c r="BG116" s="176"/>
    </row>
    <row r="117" spans="1:59" s="36" customFormat="1" ht="15.75" customHeight="1">
      <c r="A117" s="71"/>
      <c r="B117" s="151"/>
      <c r="C117" s="151"/>
      <c r="BF117" s="176"/>
      <c r="BG117" s="176"/>
    </row>
    <row r="118" spans="1:59" s="36" customFormat="1" ht="15.75" customHeight="1">
      <c r="A118" s="71"/>
      <c r="B118" s="151"/>
      <c r="C118" s="151"/>
      <c r="BF118" s="176"/>
      <c r="BG118" s="176"/>
    </row>
    <row r="119" spans="1:59" s="36" customFormat="1" ht="15.75" customHeight="1">
      <c r="A119" s="71"/>
      <c r="B119" s="151"/>
      <c r="C119" s="151"/>
      <c r="BF119" s="176"/>
      <c r="BG119" s="176"/>
    </row>
    <row r="120" spans="1:59" s="36" customFormat="1" ht="15.75" customHeight="1">
      <c r="A120" s="71"/>
      <c r="B120" s="151"/>
      <c r="C120" s="151"/>
      <c r="BF120" s="176"/>
      <c r="BG120" s="176"/>
    </row>
    <row r="121" spans="1:59" s="36" customFormat="1" ht="15.75" customHeight="1">
      <c r="A121" s="71"/>
      <c r="B121" s="151"/>
      <c r="C121" s="151"/>
      <c r="BF121" s="176"/>
      <c r="BG121" s="176"/>
    </row>
    <row r="122" spans="1:59" s="36" customFormat="1" ht="15.75" customHeight="1">
      <c r="A122" s="71"/>
      <c r="B122" s="151"/>
      <c r="C122" s="151"/>
      <c r="BF122" s="176"/>
      <c r="BG122" s="176"/>
    </row>
    <row r="123" spans="1:59" s="36" customFormat="1" ht="15.75" customHeight="1">
      <c r="A123" s="71"/>
      <c r="B123" s="151"/>
      <c r="C123" s="151"/>
      <c r="BF123" s="176"/>
      <c r="BG123" s="176"/>
    </row>
    <row r="124" spans="1:59" s="36" customFormat="1" ht="15.75" customHeight="1">
      <c r="A124" s="71"/>
      <c r="B124" s="151"/>
      <c r="C124" s="151"/>
      <c r="BF124" s="176"/>
      <c r="BG124" s="176"/>
    </row>
    <row r="125" spans="1:59" s="36" customFormat="1" ht="15.75" customHeight="1">
      <c r="A125" s="71"/>
      <c r="B125" s="151"/>
      <c r="C125" s="151"/>
      <c r="BF125" s="176"/>
      <c r="BG125" s="176"/>
    </row>
    <row r="126" spans="1:59" s="36" customFormat="1" ht="15.75" customHeight="1">
      <c r="A126" s="71"/>
      <c r="B126" s="151"/>
      <c r="C126" s="151"/>
      <c r="BF126" s="176"/>
      <c r="BG126" s="176"/>
    </row>
    <row r="127" spans="1:59" s="36" customFormat="1" ht="15.75" customHeight="1">
      <c r="A127" s="71"/>
      <c r="B127" s="151"/>
      <c r="C127" s="151"/>
      <c r="BF127" s="176"/>
      <c r="BG127" s="176"/>
    </row>
    <row r="128" spans="1:59" s="36" customFormat="1" ht="15.75" customHeight="1">
      <c r="A128" s="71"/>
      <c r="B128" s="151"/>
      <c r="C128" s="151"/>
      <c r="BF128" s="176"/>
      <c r="BG128" s="176"/>
    </row>
    <row r="129" spans="1:59" s="36" customFormat="1" ht="15.75" customHeight="1">
      <c r="A129" s="71"/>
      <c r="B129" s="151"/>
      <c r="C129" s="151"/>
      <c r="BF129" s="176"/>
      <c r="BG129" s="176"/>
    </row>
    <row r="130" spans="1:59" s="36" customFormat="1" ht="15.75" customHeight="1">
      <c r="A130" s="71"/>
      <c r="B130" s="151"/>
      <c r="C130" s="151"/>
      <c r="BF130" s="176"/>
      <c r="BG130" s="176"/>
    </row>
    <row r="131" spans="1:59" s="36" customFormat="1" ht="15.75" customHeight="1">
      <c r="A131" s="71"/>
      <c r="B131" s="151"/>
      <c r="C131" s="151"/>
      <c r="BF131" s="176"/>
      <c r="BG131" s="176"/>
    </row>
    <row r="132" spans="1:59" s="36" customFormat="1" ht="15.75" customHeight="1">
      <c r="A132" s="71"/>
      <c r="B132" s="151"/>
      <c r="C132" s="151"/>
      <c r="BF132" s="176"/>
      <c r="BG132" s="176"/>
    </row>
    <row r="133" spans="1:59" s="36" customFormat="1" ht="15.75" customHeight="1">
      <c r="A133" s="71"/>
      <c r="B133" s="151"/>
      <c r="C133" s="151"/>
      <c r="BF133" s="176"/>
      <c r="BG133" s="176"/>
    </row>
    <row r="134" spans="1:59" s="36" customFormat="1" ht="15.75" customHeight="1">
      <c r="A134" s="71"/>
      <c r="B134" s="151"/>
      <c r="C134" s="151"/>
      <c r="BF134" s="176"/>
      <c r="BG134" s="176"/>
    </row>
    <row r="135" spans="1:59" s="36" customFormat="1" ht="15.75" customHeight="1">
      <c r="A135" s="71"/>
      <c r="B135" s="151"/>
      <c r="C135" s="151"/>
      <c r="BF135" s="176"/>
      <c r="BG135" s="176"/>
    </row>
    <row r="136" spans="1:59" s="36" customFormat="1" ht="15.75" customHeight="1">
      <c r="A136" s="71"/>
      <c r="B136" s="151"/>
      <c r="C136" s="151"/>
      <c r="BF136" s="176"/>
      <c r="BG136" s="176"/>
    </row>
    <row r="137" spans="1:59" s="36" customFormat="1" ht="15.75" customHeight="1">
      <c r="A137" s="71"/>
      <c r="B137" s="151"/>
      <c r="C137" s="151"/>
      <c r="BF137" s="176"/>
      <c r="BG137" s="176"/>
    </row>
    <row r="138" spans="1:59" s="36" customFormat="1" ht="15.75" customHeight="1">
      <c r="A138" s="71"/>
      <c r="B138" s="151"/>
      <c r="C138" s="151"/>
      <c r="BF138" s="176"/>
      <c r="BG138" s="176"/>
    </row>
    <row r="139" spans="1:59" s="36" customFormat="1" ht="15.75" customHeight="1">
      <c r="A139" s="71"/>
      <c r="B139" s="152"/>
      <c r="C139" s="152"/>
      <c r="BF139" s="176"/>
      <c r="BG139" s="176"/>
    </row>
    <row r="140" spans="1:59" s="36" customFormat="1" ht="15.75" customHeight="1">
      <c r="A140" s="71"/>
      <c r="B140" s="152"/>
      <c r="C140" s="152"/>
      <c r="BF140" s="176"/>
      <c r="BG140" s="176"/>
    </row>
    <row r="141" spans="1:59" s="36" customFormat="1" ht="15.75" customHeight="1">
      <c r="A141" s="71"/>
      <c r="B141" s="152"/>
      <c r="C141" s="152"/>
      <c r="BF141" s="176"/>
      <c r="BG141" s="176"/>
    </row>
    <row r="142" spans="1:59" s="36" customFormat="1" ht="15.75" customHeight="1">
      <c r="A142" s="71"/>
      <c r="B142" s="152"/>
      <c r="C142" s="152"/>
      <c r="BF142" s="176"/>
      <c r="BG142" s="176"/>
    </row>
    <row r="143" spans="1:59" s="36" customFormat="1" ht="15.75" customHeight="1">
      <c r="A143" s="71"/>
      <c r="B143" s="152"/>
      <c r="C143" s="152"/>
      <c r="BF143" s="176"/>
      <c r="BG143" s="176"/>
    </row>
    <row r="144" spans="1:59" s="36" customFormat="1" ht="15.75" customHeight="1">
      <c r="A144" s="71"/>
      <c r="B144" s="152"/>
      <c r="C144" s="152"/>
      <c r="BF144" s="176"/>
      <c r="BG144" s="176"/>
    </row>
    <row r="145" spans="1:57" ht="15.75" customHeight="1">
      <c r="A145" s="71"/>
      <c r="B145" s="152"/>
      <c r="C145" s="152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</row>
    <row r="146" spans="1:57" ht="15.75" customHeight="1">
      <c r="A146" s="71"/>
      <c r="B146" s="152"/>
      <c r="C146" s="152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</row>
    <row r="147" spans="1:57" ht="15.75" customHeight="1">
      <c r="A147" s="71"/>
      <c r="B147" s="152"/>
      <c r="C147" s="152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</row>
    <row r="148" spans="1:57" ht="15.75" customHeight="1">
      <c r="A148" s="72"/>
      <c r="B148" s="153"/>
      <c r="C148" s="153"/>
    </row>
    <row r="149" spans="1:57" ht="15.75" customHeight="1">
      <c r="A149" s="72"/>
      <c r="B149" s="153"/>
      <c r="C149" s="153"/>
    </row>
    <row r="150" spans="1:57" ht="15.75" customHeight="1">
      <c r="A150" s="72"/>
      <c r="B150" s="153"/>
      <c r="C150" s="153"/>
    </row>
    <row r="151" spans="1:57" ht="15.75" customHeight="1">
      <c r="A151" s="72"/>
      <c r="B151" s="153"/>
      <c r="C151" s="153"/>
    </row>
    <row r="152" spans="1:57" ht="15.75" customHeight="1">
      <c r="A152" s="72"/>
      <c r="B152" s="153"/>
      <c r="C152" s="153"/>
    </row>
    <row r="153" spans="1:57" ht="15.75" customHeight="1">
      <c r="A153" s="72"/>
      <c r="B153" s="153"/>
      <c r="C153" s="153"/>
    </row>
    <row r="154" spans="1:57" ht="15.75" customHeight="1">
      <c r="A154" s="72"/>
      <c r="B154" s="153"/>
      <c r="C154" s="153"/>
    </row>
    <row r="155" spans="1:57" ht="15.75" customHeight="1">
      <c r="A155" s="72"/>
      <c r="B155" s="153"/>
      <c r="C155" s="153"/>
    </row>
    <row r="156" spans="1:57" ht="15.75" customHeight="1">
      <c r="A156" s="72"/>
      <c r="B156" s="153"/>
      <c r="C156" s="153"/>
    </row>
    <row r="157" spans="1:57" ht="15.75" customHeight="1">
      <c r="A157" s="72"/>
      <c r="B157" s="153"/>
      <c r="C157" s="153"/>
    </row>
    <row r="158" spans="1:57" ht="15.75" customHeight="1">
      <c r="A158" s="72"/>
      <c r="B158" s="153"/>
      <c r="C158" s="153"/>
    </row>
    <row r="159" spans="1:57" ht="15.75" customHeight="1">
      <c r="A159" s="72"/>
      <c r="B159" s="153"/>
      <c r="C159" s="153"/>
    </row>
    <row r="160" spans="1:57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 ht="15.75" customHeight="1">
      <c r="A175" s="72"/>
      <c r="B175" s="153"/>
      <c r="C175" s="153"/>
    </row>
    <row r="176" spans="1:3" ht="15.75" customHeight="1">
      <c r="A176" s="72"/>
      <c r="B176" s="153"/>
      <c r="C176" s="153"/>
    </row>
    <row r="177" spans="1:3" ht="15.75" customHeight="1">
      <c r="A177" s="72"/>
      <c r="B177" s="153"/>
      <c r="C177" s="153"/>
    </row>
    <row r="178" spans="1:3" ht="15.75" customHeight="1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  <row r="241" spans="1:3">
      <c r="A241" s="72"/>
      <c r="B241" s="153"/>
      <c r="C241" s="153"/>
    </row>
    <row r="242" spans="1:3">
      <c r="A242" s="72"/>
      <c r="B242" s="153"/>
      <c r="C242" s="153"/>
    </row>
    <row r="243" spans="1:3">
      <c r="A243" s="72"/>
      <c r="B243" s="153"/>
      <c r="C243" s="153"/>
    </row>
    <row r="244" spans="1:3">
      <c r="A244" s="72"/>
      <c r="B244" s="153"/>
      <c r="C244" s="153"/>
    </row>
  </sheetData>
  <sheetProtection selectLockedCells="1"/>
  <protectedRanges>
    <protectedRange sqref="C60" name="Tartomány4"/>
    <protectedRange sqref="C72:C73" name="Tartomány4_1"/>
  </protectedRanges>
  <mergeCells count="65">
    <mergeCell ref="BG6:BG8"/>
    <mergeCell ref="BF6:BF8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A1:BE1"/>
    <mergeCell ref="A2:BE2"/>
    <mergeCell ref="A4:BE4"/>
    <mergeCell ref="A5:BE5"/>
    <mergeCell ref="A3:BE3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X8:Y8"/>
    <mergeCell ref="AP8:AQ8"/>
    <mergeCell ref="Z8:Z9"/>
    <mergeCell ref="BB8:BC8"/>
    <mergeCell ref="BD8:BD9"/>
    <mergeCell ref="BE8:BE9"/>
    <mergeCell ref="D46:AA46"/>
    <mergeCell ref="AB46:AY46"/>
    <mergeCell ref="AZ46:BE46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5:AA55"/>
    <mergeCell ref="AB55:AY55"/>
    <mergeCell ref="AZ55:BE55"/>
    <mergeCell ref="A59:AA59"/>
    <mergeCell ref="A60:AA60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62" orientation="landscape" r:id="rId1"/>
  <headerFooter alignWithMargins="0">
    <oddHeader>&amp;R 1/c. számú melléklet az  Állami légiközlekedési alapképzési szak tantervéhez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BG241"/>
  <sheetViews>
    <sheetView view="pageBreakPreview" zoomScale="70" zoomScaleNormal="85" zoomScaleSheetLayoutView="70" workbookViewId="0">
      <pane xSplit="21" ySplit="11" topLeftCell="V12" activePane="bottomRight" state="frozen"/>
      <selection activeCell="AK15" sqref="AK15"/>
      <selection pane="topRight" activeCell="AK15" sqref="AK15"/>
      <selection pane="bottomLeft" activeCell="AK15" sqref="AK15"/>
      <selection pane="bottomRight" activeCell="A37" sqref="A37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0.33203125" style="154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hidden="1" customWidth="1"/>
    <col min="17" max="17" width="6.83203125" style="34" hidden="1" customWidth="1"/>
    <col min="18" max="18" width="5.5" style="34" hidden="1" customWidth="1"/>
    <col min="19" max="19" width="6.83203125" style="34" hidden="1" customWidth="1"/>
    <col min="20" max="20" width="5.5" style="34" hidden="1" customWidth="1"/>
    <col min="21" max="21" width="5.6640625" style="34" hidden="1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5.6640625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5.6640625" style="34" bestFit="1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7.33203125" style="34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6.83203125" style="34" bestFit="1" customWidth="1"/>
    <col min="57" max="57" width="9" style="34" customWidth="1"/>
    <col min="58" max="58" width="52.83203125" style="172" bestFit="1" customWidth="1"/>
    <col min="59" max="59" width="39" style="172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436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173"/>
      <c r="BG4" s="173"/>
    </row>
    <row r="5" spans="1:59" ht="21.95" customHeight="1" thickBot="1">
      <c r="A5" s="757" t="s">
        <v>429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</row>
    <row r="6" spans="1:59" ht="15.95" customHeight="1" thickTop="1" thickBot="1">
      <c r="A6" s="843" t="s">
        <v>1</v>
      </c>
      <c r="B6" s="846" t="s">
        <v>2</v>
      </c>
      <c r="C6" s="849" t="s">
        <v>3</v>
      </c>
      <c r="D6" s="852" t="s">
        <v>4</v>
      </c>
      <c r="E6" s="853"/>
      <c r="F6" s="853"/>
      <c r="G6" s="853"/>
      <c r="H6" s="853"/>
      <c r="I6" s="853"/>
      <c r="J6" s="853"/>
      <c r="K6" s="853"/>
      <c r="L6" s="853"/>
      <c r="M6" s="853"/>
      <c r="N6" s="853"/>
      <c r="O6" s="853"/>
      <c r="P6" s="853"/>
      <c r="Q6" s="853"/>
      <c r="R6" s="853"/>
      <c r="S6" s="853"/>
      <c r="T6" s="853"/>
      <c r="U6" s="853"/>
      <c r="V6" s="853"/>
      <c r="W6" s="853"/>
      <c r="X6" s="853"/>
      <c r="Y6" s="853"/>
      <c r="Z6" s="853"/>
      <c r="AA6" s="853"/>
      <c r="AB6" s="852" t="s">
        <v>4</v>
      </c>
      <c r="AC6" s="853"/>
      <c r="AD6" s="853"/>
      <c r="AE6" s="853"/>
      <c r="AF6" s="853"/>
      <c r="AG6" s="853"/>
      <c r="AH6" s="853"/>
      <c r="AI6" s="853"/>
      <c r="AJ6" s="853"/>
      <c r="AK6" s="853"/>
      <c r="AL6" s="853"/>
      <c r="AM6" s="853"/>
      <c r="AN6" s="853"/>
      <c r="AO6" s="853"/>
      <c r="AP6" s="853"/>
      <c r="AQ6" s="853"/>
      <c r="AR6" s="853"/>
      <c r="AS6" s="853"/>
      <c r="AT6" s="853"/>
      <c r="AU6" s="853"/>
      <c r="AV6" s="853"/>
      <c r="AW6" s="853"/>
      <c r="AX6" s="853"/>
      <c r="AY6" s="853"/>
      <c r="AZ6" s="826" t="s">
        <v>5</v>
      </c>
      <c r="BA6" s="827"/>
      <c r="BB6" s="827"/>
      <c r="BC6" s="827"/>
      <c r="BD6" s="827"/>
      <c r="BE6" s="828"/>
      <c r="BF6" s="892" t="s">
        <v>47</v>
      </c>
      <c r="BG6" s="837" t="s">
        <v>48</v>
      </c>
    </row>
    <row r="7" spans="1:59" ht="15.95" customHeight="1">
      <c r="A7" s="844"/>
      <c r="B7" s="847"/>
      <c r="C7" s="850"/>
      <c r="D7" s="832" t="s">
        <v>6</v>
      </c>
      <c r="E7" s="833"/>
      <c r="F7" s="833"/>
      <c r="G7" s="833"/>
      <c r="H7" s="833"/>
      <c r="I7" s="834"/>
      <c r="J7" s="835" t="s">
        <v>7</v>
      </c>
      <c r="K7" s="833"/>
      <c r="L7" s="833"/>
      <c r="M7" s="833"/>
      <c r="N7" s="833"/>
      <c r="O7" s="836"/>
      <c r="P7" s="832" t="s">
        <v>8</v>
      </c>
      <c r="Q7" s="833"/>
      <c r="R7" s="833"/>
      <c r="S7" s="833"/>
      <c r="T7" s="833"/>
      <c r="U7" s="834"/>
      <c r="V7" s="832" t="s">
        <v>9</v>
      </c>
      <c r="W7" s="833"/>
      <c r="X7" s="833"/>
      <c r="Y7" s="833"/>
      <c r="Z7" s="833"/>
      <c r="AA7" s="834"/>
      <c r="AB7" s="835" t="s">
        <v>10</v>
      </c>
      <c r="AC7" s="833"/>
      <c r="AD7" s="833"/>
      <c r="AE7" s="833"/>
      <c r="AF7" s="833"/>
      <c r="AG7" s="834"/>
      <c r="AH7" s="835" t="s">
        <v>11</v>
      </c>
      <c r="AI7" s="833"/>
      <c r="AJ7" s="833"/>
      <c r="AK7" s="833"/>
      <c r="AL7" s="833"/>
      <c r="AM7" s="836"/>
      <c r="AN7" s="832" t="s">
        <v>34</v>
      </c>
      <c r="AO7" s="833"/>
      <c r="AP7" s="833"/>
      <c r="AQ7" s="833"/>
      <c r="AR7" s="833"/>
      <c r="AS7" s="834"/>
      <c r="AT7" s="835" t="s">
        <v>35</v>
      </c>
      <c r="AU7" s="833"/>
      <c r="AV7" s="833"/>
      <c r="AW7" s="833"/>
      <c r="AX7" s="833"/>
      <c r="AY7" s="834"/>
      <c r="AZ7" s="829"/>
      <c r="BA7" s="872"/>
      <c r="BB7" s="872"/>
      <c r="BC7" s="872"/>
      <c r="BD7" s="872"/>
      <c r="BE7" s="873"/>
      <c r="BF7" s="841"/>
      <c r="BG7" s="838"/>
    </row>
    <row r="8" spans="1:59" ht="15.95" customHeight="1">
      <c r="A8" s="844"/>
      <c r="B8" s="847"/>
      <c r="C8" s="850"/>
      <c r="D8" s="891" t="s">
        <v>12</v>
      </c>
      <c r="E8" s="884"/>
      <c r="F8" s="883" t="s">
        <v>13</v>
      </c>
      <c r="G8" s="884"/>
      <c r="H8" s="885" t="s">
        <v>14</v>
      </c>
      <c r="I8" s="887" t="s">
        <v>36</v>
      </c>
      <c r="J8" s="888" t="s">
        <v>12</v>
      </c>
      <c r="K8" s="884"/>
      <c r="L8" s="883" t="s">
        <v>13</v>
      </c>
      <c r="M8" s="884"/>
      <c r="N8" s="885" t="s">
        <v>14</v>
      </c>
      <c r="O8" s="890" t="s">
        <v>36</v>
      </c>
      <c r="P8" s="891" t="s">
        <v>12</v>
      </c>
      <c r="Q8" s="884"/>
      <c r="R8" s="883" t="s">
        <v>13</v>
      </c>
      <c r="S8" s="884"/>
      <c r="T8" s="885" t="s">
        <v>14</v>
      </c>
      <c r="U8" s="887" t="s">
        <v>36</v>
      </c>
      <c r="V8" s="891" t="s">
        <v>12</v>
      </c>
      <c r="W8" s="884"/>
      <c r="X8" s="883" t="s">
        <v>13</v>
      </c>
      <c r="Y8" s="884"/>
      <c r="Z8" s="885" t="s">
        <v>14</v>
      </c>
      <c r="AA8" s="887" t="s">
        <v>36</v>
      </c>
      <c r="AB8" s="888" t="s">
        <v>12</v>
      </c>
      <c r="AC8" s="884"/>
      <c r="AD8" s="883" t="s">
        <v>13</v>
      </c>
      <c r="AE8" s="884"/>
      <c r="AF8" s="885" t="s">
        <v>14</v>
      </c>
      <c r="AG8" s="887" t="s">
        <v>36</v>
      </c>
      <c r="AH8" s="888" t="s">
        <v>12</v>
      </c>
      <c r="AI8" s="884"/>
      <c r="AJ8" s="883" t="s">
        <v>13</v>
      </c>
      <c r="AK8" s="884"/>
      <c r="AL8" s="885" t="s">
        <v>14</v>
      </c>
      <c r="AM8" s="890" t="s">
        <v>36</v>
      </c>
      <c r="AN8" s="891" t="s">
        <v>12</v>
      </c>
      <c r="AO8" s="884"/>
      <c r="AP8" s="883" t="s">
        <v>13</v>
      </c>
      <c r="AQ8" s="884"/>
      <c r="AR8" s="885" t="s">
        <v>14</v>
      </c>
      <c r="AS8" s="887" t="s">
        <v>36</v>
      </c>
      <c r="AT8" s="888" t="s">
        <v>12</v>
      </c>
      <c r="AU8" s="884"/>
      <c r="AV8" s="883" t="s">
        <v>13</v>
      </c>
      <c r="AW8" s="884"/>
      <c r="AX8" s="885" t="s">
        <v>14</v>
      </c>
      <c r="AY8" s="889" t="s">
        <v>36</v>
      </c>
      <c r="AZ8" s="888" t="s">
        <v>12</v>
      </c>
      <c r="BA8" s="884"/>
      <c r="BB8" s="883" t="s">
        <v>13</v>
      </c>
      <c r="BC8" s="884"/>
      <c r="BD8" s="885" t="s">
        <v>14</v>
      </c>
      <c r="BE8" s="886" t="s">
        <v>43</v>
      </c>
      <c r="BF8" s="842"/>
      <c r="BG8" s="839"/>
    </row>
    <row r="9" spans="1:59" s="45" customFormat="1" ht="80.099999999999994" customHeight="1" thickBot="1">
      <c r="A9" s="845"/>
      <c r="B9" s="848"/>
      <c r="C9" s="851"/>
      <c r="D9" s="37" t="s">
        <v>37</v>
      </c>
      <c r="E9" s="350" t="s">
        <v>38</v>
      </c>
      <c r="F9" s="351" t="s">
        <v>37</v>
      </c>
      <c r="G9" s="350" t="s">
        <v>38</v>
      </c>
      <c r="H9" s="813"/>
      <c r="I9" s="817"/>
      <c r="J9" s="352" t="s">
        <v>37</v>
      </c>
      <c r="K9" s="350" t="s">
        <v>38</v>
      </c>
      <c r="L9" s="351" t="s">
        <v>37</v>
      </c>
      <c r="M9" s="350" t="s">
        <v>38</v>
      </c>
      <c r="N9" s="813"/>
      <c r="O9" s="822"/>
      <c r="P9" s="37" t="s">
        <v>37</v>
      </c>
      <c r="Q9" s="350" t="s">
        <v>38</v>
      </c>
      <c r="R9" s="351" t="s">
        <v>37</v>
      </c>
      <c r="S9" s="350" t="s">
        <v>38</v>
      </c>
      <c r="T9" s="813"/>
      <c r="U9" s="817"/>
      <c r="V9" s="37" t="s">
        <v>37</v>
      </c>
      <c r="W9" s="350" t="s">
        <v>38</v>
      </c>
      <c r="X9" s="351" t="s">
        <v>37</v>
      </c>
      <c r="Y9" s="350" t="s">
        <v>38</v>
      </c>
      <c r="Z9" s="813"/>
      <c r="AA9" s="817"/>
      <c r="AB9" s="352" t="s">
        <v>37</v>
      </c>
      <c r="AC9" s="350" t="s">
        <v>38</v>
      </c>
      <c r="AD9" s="351" t="s">
        <v>37</v>
      </c>
      <c r="AE9" s="350" t="s">
        <v>38</v>
      </c>
      <c r="AF9" s="813"/>
      <c r="AG9" s="817"/>
      <c r="AH9" s="352" t="s">
        <v>37</v>
      </c>
      <c r="AI9" s="350" t="s">
        <v>38</v>
      </c>
      <c r="AJ9" s="351" t="s">
        <v>37</v>
      </c>
      <c r="AK9" s="350" t="s">
        <v>38</v>
      </c>
      <c r="AL9" s="813"/>
      <c r="AM9" s="822"/>
      <c r="AN9" s="37" t="s">
        <v>37</v>
      </c>
      <c r="AO9" s="350" t="s">
        <v>38</v>
      </c>
      <c r="AP9" s="351" t="s">
        <v>37</v>
      </c>
      <c r="AQ9" s="350" t="s">
        <v>38</v>
      </c>
      <c r="AR9" s="813"/>
      <c r="AS9" s="817"/>
      <c r="AT9" s="352" t="s">
        <v>37</v>
      </c>
      <c r="AU9" s="350" t="s">
        <v>38</v>
      </c>
      <c r="AV9" s="351" t="s">
        <v>37</v>
      </c>
      <c r="AW9" s="350" t="s">
        <v>38</v>
      </c>
      <c r="AX9" s="813"/>
      <c r="AY9" s="820"/>
      <c r="AZ9" s="352" t="s">
        <v>37</v>
      </c>
      <c r="BA9" s="350" t="s">
        <v>39</v>
      </c>
      <c r="BB9" s="351" t="s">
        <v>37</v>
      </c>
      <c r="BC9" s="350" t="s">
        <v>39</v>
      </c>
      <c r="BD9" s="813"/>
      <c r="BE9" s="864"/>
      <c r="BF9" s="348"/>
      <c r="BG9" s="79"/>
    </row>
    <row r="10" spans="1:59" s="45" customFormat="1" ht="15.75" customHeight="1" thickBot="1">
      <c r="A10" s="41"/>
      <c r="B10" s="42"/>
      <c r="C10" s="43" t="s">
        <v>54</v>
      </c>
      <c r="D10" s="44">
        <f>SUM(ÁLK_ALAPOZÓ!D58)</f>
        <v>0</v>
      </c>
      <c r="E10" s="109">
        <f>SUM(ÁLK_ALAPOZÓ!E58)</f>
        <v>0</v>
      </c>
      <c r="F10" s="109">
        <f>SUM(ÁLK_ALAPOZÓ!F58)</f>
        <v>40</v>
      </c>
      <c r="G10" s="109">
        <f>SUM(ÁLK_ALAPOZÓ!G58)</f>
        <v>600</v>
      </c>
      <c r="H10" s="109">
        <f>SUM(ÁLK_ALAPOZÓ!H58)</f>
        <v>27</v>
      </c>
      <c r="I10" s="109" t="s">
        <v>17</v>
      </c>
      <c r="J10" s="44">
        <f>SUM(ÁLK_ALAPOZÓ!J58)</f>
        <v>19</v>
      </c>
      <c r="K10" s="109">
        <f>SUM(ÁLK_ALAPOZÓ!K58)</f>
        <v>266</v>
      </c>
      <c r="L10" s="109">
        <f>SUM(ÁLK_ALAPOZÓ!L58)</f>
        <v>11</v>
      </c>
      <c r="M10" s="109">
        <f>SUM(ÁLK_ALAPOZÓ!M58)</f>
        <v>154</v>
      </c>
      <c r="N10" s="109">
        <f>SUM(ÁLK_ALAPOZÓ!N58)</f>
        <v>29</v>
      </c>
      <c r="O10" s="109" t="s">
        <v>17</v>
      </c>
      <c r="P10" s="44">
        <f>SUM(ÁLK_ALAPOZÓ!P58)</f>
        <v>10</v>
      </c>
      <c r="Q10" s="109">
        <f>SUM(ÁLK_ALAPOZÓ!Q58)</f>
        <v>140</v>
      </c>
      <c r="R10" s="109">
        <f>SUM(ÁLK_ALAPOZÓ!R58)</f>
        <v>21</v>
      </c>
      <c r="S10" s="109">
        <f>SUM(ÁLK_ALAPOZÓ!S58)</f>
        <v>304</v>
      </c>
      <c r="T10" s="109">
        <f>SUM(ÁLK_ALAPOZÓ!T58)</f>
        <v>28</v>
      </c>
      <c r="U10" s="109" t="s">
        <v>17</v>
      </c>
      <c r="V10" s="44">
        <f>SUM(ÁLK_ALAPOZÓ!V58)</f>
        <v>4</v>
      </c>
      <c r="W10" s="109">
        <f>SUM(ÁLK_ALAPOZÓ!W58)</f>
        <v>56</v>
      </c>
      <c r="X10" s="109">
        <f>SUM(ÁLK_ALAPOZÓ!X58)</f>
        <v>10</v>
      </c>
      <c r="Y10" s="109">
        <f>SUM(ÁLK_ALAPOZÓ!Y58)</f>
        <v>140</v>
      </c>
      <c r="Z10" s="109">
        <f>SUM(ÁLK_ALAPOZÓ!Z58)</f>
        <v>13</v>
      </c>
      <c r="AA10" s="109" t="s">
        <v>17</v>
      </c>
      <c r="AB10" s="44">
        <f>SUM(ÁLK_ALAPOZÓ!AB58)</f>
        <v>3</v>
      </c>
      <c r="AC10" s="109">
        <f>SUM(ÁLK_ALAPOZÓ!AC58)</f>
        <v>42</v>
      </c>
      <c r="AD10" s="109">
        <f>SUM(ÁLK_ALAPOZÓ!AD58)</f>
        <v>3</v>
      </c>
      <c r="AE10" s="109">
        <f>SUM(ÁLK_ALAPOZÓ!AE58)</f>
        <v>42</v>
      </c>
      <c r="AF10" s="109">
        <f>SUM(ÁLK_ALAPOZÓ!AF58)</f>
        <v>7</v>
      </c>
      <c r="AG10" s="109" t="s">
        <v>17</v>
      </c>
      <c r="AH10" s="44">
        <f>SUM(ÁLK_ALAPOZÓ!AH58)</f>
        <v>1</v>
      </c>
      <c r="AI10" s="109">
        <f>SUM(ÁLK_ALAPOZÓ!AI58)</f>
        <v>14</v>
      </c>
      <c r="AJ10" s="109">
        <f>SUM(ÁLK_ALAPOZÓ!AJ58)</f>
        <v>3</v>
      </c>
      <c r="AK10" s="109">
        <f>SUM(ÁLK_ALAPOZÓ!AK58)</f>
        <v>42</v>
      </c>
      <c r="AL10" s="109">
        <f>SUM(ÁLK_ALAPOZÓ!AL58)</f>
        <v>4</v>
      </c>
      <c r="AM10" s="109" t="s">
        <v>17</v>
      </c>
      <c r="AN10" s="44">
        <f>SUM(ÁLK_ALAPOZÓ!AN58)</f>
        <v>0</v>
      </c>
      <c r="AO10" s="109">
        <f>SUM(ÁLK_ALAPOZÓ!AO58)</f>
        <v>0</v>
      </c>
      <c r="AP10" s="109">
        <f>SUM(ÁLK_ALAPOZÓ!AP58)</f>
        <v>2</v>
      </c>
      <c r="AQ10" s="109">
        <f>SUM(ÁLK_ALAPOZÓ!AQ58)</f>
        <v>28</v>
      </c>
      <c r="AR10" s="109">
        <f>SUM(ÁLK_ALAPOZÓ!AR58)</f>
        <v>2</v>
      </c>
      <c r="AS10" s="109" t="s">
        <v>17</v>
      </c>
      <c r="AT10" s="44">
        <f>SUM(ÁLK_ALAPOZÓ!AT58)</f>
        <v>2</v>
      </c>
      <c r="AU10" s="109">
        <f>SUM(ÁLK_ALAPOZÓ!AU58)</f>
        <v>28</v>
      </c>
      <c r="AV10" s="109">
        <f>SUM(ÁLK_ALAPOZÓ!AV58)</f>
        <v>2</v>
      </c>
      <c r="AW10" s="109">
        <f>SUM(ÁLK_ALAPOZÓ!AW58)</f>
        <v>28</v>
      </c>
      <c r="AX10" s="109">
        <f>SUM(ÁLK_ALAPOZÓ!AX58)</f>
        <v>12</v>
      </c>
      <c r="AY10" s="110" t="s">
        <v>17</v>
      </c>
      <c r="AZ10" s="55">
        <f>SUM(ÁLK_ALAPOZÓ!AZ58)</f>
        <v>39</v>
      </c>
      <c r="BA10" s="109">
        <f>SUM(ÁLK_ALAPOZÓ!BA58)</f>
        <v>546</v>
      </c>
      <c r="BB10" s="109">
        <f>SUM(ÁLK_ALAPOZÓ!BB58)</f>
        <v>92</v>
      </c>
      <c r="BC10" s="109">
        <f>SUM(ÁLK_ALAPOZÓ!BC58)</f>
        <v>1458</v>
      </c>
      <c r="BD10" s="109">
        <f>SUM(ÁLK_ALAPOZÓ!BD58)</f>
        <v>122</v>
      </c>
      <c r="BE10" s="111">
        <f>SUM(ÁLK_ALAPOZÓ!BE58)</f>
        <v>131</v>
      </c>
      <c r="BF10" s="349"/>
      <c r="BG10" s="175"/>
    </row>
    <row r="11" spans="1:59" s="2" customFormat="1" ht="15.75" customHeight="1">
      <c r="A11" s="46" t="s">
        <v>7</v>
      </c>
      <c r="B11" s="47"/>
      <c r="C11" s="208" t="s">
        <v>50</v>
      </c>
      <c r="D11" s="49"/>
      <c r="E11" s="50"/>
      <c r="F11" s="51"/>
      <c r="G11" s="50"/>
      <c r="H11" s="51"/>
      <c r="I11" s="52"/>
      <c r="J11" s="51"/>
      <c r="K11" s="50"/>
      <c r="L11" s="51"/>
      <c r="M11" s="50"/>
      <c r="N11" s="51"/>
      <c r="O11" s="52"/>
      <c r="P11" s="51"/>
      <c r="Q11" s="50"/>
      <c r="R11" s="51"/>
      <c r="S11" s="50"/>
      <c r="T11" s="51"/>
      <c r="U11" s="52"/>
      <c r="V11" s="51"/>
      <c r="W11" s="50"/>
      <c r="X11" s="51"/>
      <c r="Y11" s="50"/>
      <c r="Z11" s="51"/>
      <c r="AA11" s="112"/>
      <c r="AB11" s="51"/>
      <c r="AC11" s="50"/>
      <c r="AD11" s="51"/>
      <c r="AE11" s="50"/>
      <c r="AF11" s="51"/>
      <c r="AG11" s="52"/>
      <c r="AH11" s="51"/>
      <c r="AI11" s="50"/>
      <c r="AJ11" s="51"/>
      <c r="AK11" s="50"/>
      <c r="AL11" s="51"/>
      <c r="AM11" s="52"/>
      <c r="AN11" s="51"/>
      <c r="AO11" s="50"/>
      <c r="AP11" s="51"/>
      <c r="AQ11" s="50"/>
      <c r="AR11" s="51"/>
      <c r="AS11" s="52"/>
      <c r="AT11" s="51"/>
      <c r="AU11" s="50"/>
      <c r="AV11" s="51"/>
      <c r="AW11" s="50"/>
      <c r="AX11" s="51"/>
      <c r="AY11" s="53"/>
      <c r="AZ11" s="54"/>
      <c r="BA11" s="54"/>
      <c r="BB11" s="54"/>
      <c r="BC11" s="54"/>
      <c r="BD11" s="54"/>
      <c r="BE11" s="289"/>
      <c r="BF11" s="349"/>
      <c r="BG11" s="175"/>
    </row>
    <row r="12" spans="1:59" ht="15.75" customHeight="1">
      <c r="A12" s="302" t="s">
        <v>528</v>
      </c>
      <c r="B12" s="600" t="s">
        <v>15</v>
      </c>
      <c r="C12" s="439" t="s">
        <v>107</v>
      </c>
      <c r="D12" s="420"/>
      <c r="E12" s="421" t="s">
        <v>184</v>
      </c>
      <c r="F12" s="420"/>
      <c r="G12" s="421" t="s">
        <v>184</v>
      </c>
      <c r="H12" s="420"/>
      <c r="I12" s="422"/>
      <c r="J12" s="423"/>
      <c r="K12" s="421" t="s">
        <v>184</v>
      </c>
      <c r="L12" s="424"/>
      <c r="M12" s="421" t="s">
        <v>184</v>
      </c>
      <c r="N12" s="424"/>
      <c r="O12" s="425"/>
      <c r="P12" s="424"/>
      <c r="Q12" s="421" t="s">
        <v>184</v>
      </c>
      <c r="R12" s="424"/>
      <c r="S12" s="421" t="s">
        <v>184</v>
      </c>
      <c r="T12" s="424"/>
      <c r="U12" s="426"/>
      <c r="V12" s="423"/>
      <c r="W12" s="421">
        <v>6</v>
      </c>
      <c r="X12" s="424"/>
      <c r="Y12" s="421">
        <v>22</v>
      </c>
      <c r="Z12" s="436">
        <v>2</v>
      </c>
      <c r="AA12" s="425" t="s">
        <v>150</v>
      </c>
      <c r="AB12" s="213"/>
      <c r="AC12" s="210" t="str">
        <f t="shared" ref="AC12:AC40" si="0">IF(AB12*14=0,"",AB12*14)</f>
        <v/>
      </c>
      <c r="AD12" s="213"/>
      <c r="AE12" s="210" t="str">
        <f t="shared" ref="AE12:AE40" si="1">IF(AD12*14=0,"",AD12*14)</f>
        <v/>
      </c>
      <c r="AF12" s="213"/>
      <c r="AG12" s="215"/>
      <c r="AH12" s="308"/>
      <c r="AI12" s="210" t="str">
        <f t="shared" ref="AI12:AI40" si="2">IF(AH12*14=0,"",AH12*14)</f>
        <v/>
      </c>
      <c r="AJ12" s="213"/>
      <c r="AK12" s="210" t="str">
        <f t="shared" ref="AK12:AK40" si="3">IF(AJ12*14=0,"",AJ12*14)</f>
        <v/>
      </c>
      <c r="AL12" s="213"/>
      <c r="AM12" s="214"/>
      <c r="AN12" s="308"/>
      <c r="AO12" s="210" t="str">
        <f t="shared" ref="AO12:AO40" si="4">IF(AN12*14=0,"",AN12*14)</f>
        <v/>
      </c>
      <c r="AP12" s="213"/>
      <c r="AQ12" s="210" t="str">
        <f t="shared" ref="AQ12:AQ40" si="5">IF(AP12*14=0,"",AP12*14)</f>
        <v/>
      </c>
      <c r="AR12" s="213"/>
      <c r="AS12" s="214"/>
      <c r="AT12" s="213"/>
      <c r="AU12" s="210" t="str">
        <f t="shared" ref="AU12:AU40" si="6">IF(AT12*14=0,"",AT12*14)</f>
        <v/>
      </c>
      <c r="AV12" s="213"/>
      <c r="AW12" s="210" t="str">
        <f t="shared" ref="AW12:AW40" si="7">IF(AV12*14=0,"",AV12*14)</f>
        <v/>
      </c>
      <c r="AX12" s="213"/>
      <c r="AY12" s="213"/>
      <c r="AZ12" s="353" t="str">
        <f t="shared" ref="AZ12:AZ40" si="8">IF(D12+J12+P12+V12+AB12+AH12+AN12+AT12=0,"",D12+J12+P12+V12+AB12+AH12+AN12+AT12)</f>
        <v/>
      </c>
      <c r="BA12" s="210" t="str">
        <f t="shared" ref="BA12:BA40" si="9">IF((D12+J12+P12+V12+AB12+AH12+AN12+AT12)*14=0,"",(D12+J12+P12+V12+AB12+AH12+AN12+AT12)*14)</f>
        <v/>
      </c>
      <c r="BB12" s="216" t="str">
        <f t="shared" ref="BB12:BB40" si="10">IF(F12+L12+R12+X12+AD12+AJ12+AP12+AV12=0,"",F12+L12+R12+X12+AD12+AJ12+AP12+AV12)</f>
        <v/>
      </c>
      <c r="BC12" s="210" t="str">
        <f t="shared" ref="BC12:BC40" si="11">IF((L12+F12+R12+X12+AD12+AJ12+AP12+AV12)*14=0,"",(L12+F12+R12+X12+AD12+AJ12+AP12+AV12)*14)</f>
        <v/>
      </c>
      <c r="BD12" s="216">
        <f t="shared" ref="BD12:BD40" si="12">IF(N12+H12+T12+Z12+AF12+AL12+AR12+AX12=0,"",N12+H12+T12+Z12+AF12+AL12+AR12+AX12)</f>
        <v>2</v>
      </c>
      <c r="BE12" s="291" t="str">
        <f t="shared" ref="BE12:BE40" si="13">IF(D12+F12+L12+J12+P12+R12+V12+X12+AB12+AD12+AH12+AJ12+AN12+AP12+AT12+AV12=0,"",D12+F12+L12+J12+P12+R12+V12+X12+AB12+AD12+AH12+AJ12+AN12+AP12+AT12+AV12)</f>
        <v/>
      </c>
      <c r="BF12" s="349" t="s">
        <v>231</v>
      </c>
      <c r="BG12" s="174" t="s">
        <v>292</v>
      </c>
    </row>
    <row r="13" spans="1:59" s="17" customFormat="1" ht="15.75" customHeight="1">
      <c r="A13" s="640" t="s">
        <v>405</v>
      </c>
      <c r="B13" s="600" t="s">
        <v>15</v>
      </c>
      <c r="C13" s="438" t="s">
        <v>78</v>
      </c>
      <c r="D13" s="435"/>
      <c r="E13" s="421" t="str">
        <f t="shared" ref="E13:E14" si="14">IF(D13*14=0,"",D13*14)</f>
        <v/>
      </c>
      <c r="F13" s="420"/>
      <c r="G13" s="421" t="str">
        <f t="shared" ref="G13:G14" si="15">IF(F13*14=0,"",F13*14)</f>
        <v/>
      </c>
      <c r="H13" s="420"/>
      <c r="I13" s="422"/>
      <c r="J13" s="423"/>
      <c r="K13" s="421" t="str">
        <f t="shared" ref="K13:K14" si="16">IF(J13*14=0,"",J13*14)</f>
        <v/>
      </c>
      <c r="L13" s="424"/>
      <c r="M13" s="421" t="str">
        <f t="shared" ref="M13:M14" si="17">IF(L13*14=0,"",L13*14)</f>
        <v/>
      </c>
      <c r="N13" s="424"/>
      <c r="O13" s="425"/>
      <c r="P13" s="424"/>
      <c r="Q13" s="421" t="str">
        <f t="shared" ref="Q13:Q14" si="18">IF(P13*14=0,"",P13*14)</f>
        <v/>
      </c>
      <c r="R13" s="424"/>
      <c r="S13" s="421" t="str">
        <f t="shared" ref="S13:S14" si="19">IF(R13*14=0,"",R13*14)</f>
        <v/>
      </c>
      <c r="T13" s="424"/>
      <c r="U13" s="426"/>
      <c r="V13" s="423">
        <v>4</v>
      </c>
      <c r="W13" s="421">
        <f>IF(V13*14=0,"",V13*14)</f>
        <v>56</v>
      </c>
      <c r="X13" s="424">
        <v>1</v>
      </c>
      <c r="Y13" s="421">
        <f t="shared" ref="Y13:Y14" si="20">IF(X13*14=0,"",X13*14)</f>
        <v>14</v>
      </c>
      <c r="Z13" s="436">
        <v>4</v>
      </c>
      <c r="AA13" s="425" t="s">
        <v>104</v>
      </c>
      <c r="AB13" s="424"/>
      <c r="AC13" s="421" t="str">
        <f t="shared" si="0"/>
        <v/>
      </c>
      <c r="AD13" s="424"/>
      <c r="AE13" s="421" t="str">
        <f t="shared" si="1"/>
        <v/>
      </c>
      <c r="AF13" s="424"/>
      <c r="AG13" s="426"/>
      <c r="AH13" s="423"/>
      <c r="AI13" s="421" t="str">
        <f t="shared" si="2"/>
        <v/>
      </c>
      <c r="AJ13" s="424"/>
      <c r="AK13" s="421" t="str">
        <f t="shared" si="3"/>
        <v/>
      </c>
      <c r="AL13" s="424"/>
      <c r="AM13" s="425"/>
      <c r="AN13" s="423"/>
      <c r="AO13" s="421" t="str">
        <f t="shared" si="4"/>
        <v/>
      </c>
      <c r="AP13" s="424"/>
      <c r="AQ13" s="421" t="str">
        <f t="shared" si="5"/>
        <v/>
      </c>
      <c r="AR13" s="424"/>
      <c r="AS13" s="425"/>
      <c r="AT13" s="424"/>
      <c r="AU13" s="421" t="str">
        <f t="shared" si="6"/>
        <v/>
      </c>
      <c r="AV13" s="424"/>
      <c r="AW13" s="421" t="str">
        <f t="shared" si="7"/>
        <v/>
      </c>
      <c r="AX13" s="424"/>
      <c r="AY13" s="424"/>
      <c r="AZ13" s="429">
        <f t="shared" si="8"/>
        <v>4</v>
      </c>
      <c r="BA13" s="421">
        <f t="shared" si="9"/>
        <v>56</v>
      </c>
      <c r="BB13" s="430">
        <f t="shared" si="10"/>
        <v>1</v>
      </c>
      <c r="BC13" s="421">
        <f t="shared" si="11"/>
        <v>14</v>
      </c>
      <c r="BD13" s="430">
        <f t="shared" si="12"/>
        <v>4</v>
      </c>
      <c r="BE13" s="431">
        <f t="shared" si="13"/>
        <v>5</v>
      </c>
      <c r="BF13" s="273" t="s">
        <v>222</v>
      </c>
      <c r="BG13" s="174" t="s">
        <v>245</v>
      </c>
    </row>
    <row r="14" spans="1:59" s="17" customFormat="1" ht="15.75" customHeight="1">
      <c r="A14" s="640" t="s">
        <v>257</v>
      </c>
      <c r="B14" s="600" t="s">
        <v>15</v>
      </c>
      <c r="C14" s="438" t="s">
        <v>79</v>
      </c>
      <c r="D14" s="435"/>
      <c r="E14" s="421" t="str">
        <f t="shared" si="14"/>
        <v/>
      </c>
      <c r="F14" s="420"/>
      <c r="G14" s="421" t="str">
        <f t="shared" si="15"/>
        <v/>
      </c>
      <c r="H14" s="420"/>
      <c r="I14" s="422"/>
      <c r="J14" s="423"/>
      <c r="K14" s="421" t="str">
        <f t="shared" si="16"/>
        <v/>
      </c>
      <c r="L14" s="424"/>
      <c r="M14" s="421" t="str">
        <f t="shared" si="17"/>
        <v/>
      </c>
      <c r="N14" s="424"/>
      <c r="O14" s="425"/>
      <c r="P14" s="424"/>
      <c r="Q14" s="421" t="str">
        <f t="shared" si="18"/>
        <v/>
      </c>
      <c r="R14" s="424"/>
      <c r="S14" s="421" t="str">
        <f t="shared" si="19"/>
        <v/>
      </c>
      <c r="T14" s="424"/>
      <c r="U14" s="426"/>
      <c r="V14" s="423">
        <v>4</v>
      </c>
      <c r="W14" s="421">
        <f t="shared" ref="W14" si="21">IF(V14*14=0,"",V14*14)</f>
        <v>56</v>
      </c>
      <c r="X14" s="424">
        <v>1</v>
      </c>
      <c r="Y14" s="421">
        <f t="shared" si="20"/>
        <v>14</v>
      </c>
      <c r="Z14" s="436">
        <v>4</v>
      </c>
      <c r="AA14" s="425" t="s">
        <v>104</v>
      </c>
      <c r="AB14" s="424"/>
      <c r="AC14" s="421" t="str">
        <f t="shared" si="0"/>
        <v/>
      </c>
      <c r="AD14" s="424"/>
      <c r="AE14" s="421" t="str">
        <f t="shared" si="1"/>
        <v/>
      </c>
      <c r="AF14" s="424"/>
      <c r="AG14" s="426"/>
      <c r="AH14" s="423"/>
      <c r="AI14" s="421" t="str">
        <f t="shared" si="2"/>
        <v/>
      </c>
      <c r="AJ14" s="424"/>
      <c r="AK14" s="421" t="str">
        <f t="shared" si="3"/>
        <v/>
      </c>
      <c r="AL14" s="424"/>
      <c r="AM14" s="425"/>
      <c r="AN14" s="423"/>
      <c r="AO14" s="421" t="str">
        <f t="shared" si="4"/>
        <v/>
      </c>
      <c r="AP14" s="424"/>
      <c r="AQ14" s="421" t="str">
        <f t="shared" si="5"/>
        <v/>
      </c>
      <c r="AR14" s="424"/>
      <c r="AS14" s="425"/>
      <c r="AT14" s="424"/>
      <c r="AU14" s="421" t="str">
        <f t="shared" si="6"/>
        <v/>
      </c>
      <c r="AV14" s="424"/>
      <c r="AW14" s="421" t="str">
        <f t="shared" si="7"/>
        <v/>
      </c>
      <c r="AX14" s="424"/>
      <c r="AY14" s="424"/>
      <c r="AZ14" s="429">
        <f t="shared" si="8"/>
        <v>4</v>
      </c>
      <c r="BA14" s="421">
        <f t="shared" si="9"/>
        <v>56</v>
      </c>
      <c r="BB14" s="430">
        <f t="shared" si="10"/>
        <v>1</v>
      </c>
      <c r="BC14" s="421">
        <f t="shared" si="11"/>
        <v>14</v>
      </c>
      <c r="BD14" s="430">
        <f t="shared" si="12"/>
        <v>4</v>
      </c>
      <c r="BE14" s="431">
        <f t="shared" si="13"/>
        <v>5</v>
      </c>
      <c r="BF14" s="273" t="s">
        <v>262</v>
      </c>
      <c r="BG14" s="93" t="s">
        <v>263</v>
      </c>
    </row>
    <row r="15" spans="1:59" ht="15.75" customHeight="1">
      <c r="A15" s="302" t="s">
        <v>529</v>
      </c>
      <c r="B15" s="512" t="s">
        <v>15</v>
      </c>
      <c r="C15" s="439" t="s">
        <v>106</v>
      </c>
      <c r="D15" s="420"/>
      <c r="E15" s="421" t="s">
        <v>184</v>
      </c>
      <c r="F15" s="420"/>
      <c r="G15" s="421" t="s">
        <v>184</v>
      </c>
      <c r="H15" s="420"/>
      <c r="I15" s="422"/>
      <c r="J15" s="423"/>
      <c r="K15" s="421" t="s">
        <v>184</v>
      </c>
      <c r="L15" s="424"/>
      <c r="M15" s="421" t="s">
        <v>184</v>
      </c>
      <c r="N15" s="424"/>
      <c r="O15" s="425"/>
      <c r="P15" s="424"/>
      <c r="Q15" s="421" t="s">
        <v>184</v>
      </c>
      <c r="R15" s="424"/>
      <c r="S15" s="421" t="s">
        <v>184</v>
      </c>
      <c r="T15" s="424"/>
      <c r="U15" s="426"/>
      <c r="V15" s="423">
        <v>2</v>
      </c>
      <c r="W15" s="421">
        <f>IF(V15*14=0,"",V15*14)</f>
        <v>28</v>
      </c>
      <c r="X15" s="424"/>
      <c r="Y15" s="421" t="str">
        <f>IF(X15*14=0,"",X15*14)</f>
        <v/>
      </c>
      <c r="Z15" s="436">
        <v>2</v>
      </c>
      <c r="AA15" s="425" t="s">
        <v>104</v>
      </c>
      <c r="AB15" s="213"/>
      <c r="AC15" s="210" t="str">
        <f>IF(AB15*14=0,"",AB15*14)</f>
        <v/>
      </c>
      <c r="AD15" s="213"/>
      <c r="AE15" s="210" t="str">
        <f>IF(AD15*14=0,"",AD15*14)</f>
        <v/>
      </c>
      <c r="AF15" s="213"/>
      <c r="AG15" s="215"/>
      <c r="AH15" s="308"/>
      <c r="AI15" s="210" t="str">
        <f>IF(AH15*14=0,"",AH15*14)</f>
        <v/>
      </c>
      <c r="AJ15" s="213"/>
      <c r="AK15" s="210" t="str">
        <f>IF(AJ15*14=0,"",AJ15*14)</f>
        <v/>
      </c>
      <c r="AL15" s="213"/>
      <c r="AM15" s="214"/>
      <c r="AN15" s="308"/>
      <c r="AO15" s="210" t="str">
        <f>IF(AN15*14=0,"",AN15*14)</f>
        <v/>
      </c>
      <c r="AP15" s="213"/>
      <c r="AQ15" s="210" t="str">
        <f>IF(AP15*14=0,"",AP15*14)</f>
        <v/>
      </c>
      <c r="AR15" s="213"/>
      <c r="AS15" s="214"/>
      <c r="AT15" s="213"/>
      <c r="AU15" s="210" t="str">
        <f>IF(AT15*14=0,"",AT15*14)</f>
        <v/>
      </c>
      <c r="AV15" s="213"/>
      <c r="AW15" s="210" t="str">
        <f>IF(AV15*14=0,"",AV15*14)</f>
        <v/>
      </c>
      <c r="AX15" s="213"/>
      <c r="AY15" s="213"/>
      <c r="AZ15" s="353">
        <f>IF(D15+J15+P15+V15+AB15+AH15+AN15+AT15=0,"",D15+J15+P15+V15+AB15+AH15+AN15+AT15)</f>
        <v>2</v>
      </c>
      <c r="BA15" s="210">
        <f>IF((D15+J15+P15+V15+AB15+AH15+AN15+AT15)*14=0,"",(D15+J15+P15+V15+AB15+AH15+AN15+AT15)*14)</f>
        <v>28</v>
      </c>
      <c r="BB15" s="216" t="str">
        <f>IF(F15+L15+R15+X15+AD15+AJ15+AP15+AV15=0,"",F15+L15+R15+X15+AD15+AJ15+AP15+AV15)</f>
        <v/>
      </c>
      <c r="BC15" s="210" t="str">
        <f>IF((L15+F15+R15+X15+AD15+AJ15+AP15+AV15)*14=0,"",(L15+F15+R15+X15+AD15+AJ15+AP15+AV15)*14)</f>
        <v/>
      </c>
      <c r="BD15" s="216">
        <f>IF(N15+H15+T15+Z15+AF15+AL15+AR15+AX15=0,"",N15+H15+T15+Z15+AF15+AL15+AR15+AX15)</f>
        <v>2</v>
      </c>
      <c r="BE15" s="291">
        <f>IF(D15+F15+L15+J15+P15+R15+V15+X15+AB15+AD15+AH15+AJ15+AN15+AP15+AT15+AV15=0,"",D15+F15+L15+J15+P15+R15+V15+X15+AB15+AD15+AH15+AJ15+AN15+AP15+AT15+AV15)</f>
        <v>2</v>
      </c>
      <c r="BF15" s="349" t="s">
        <v>222</v>
      </c>
      <c r="BG15" s="174" t="s">
        <v>245</v>
      </c>
    </row>
    <row r="16" spans="1:59" ht="15.75" customHeight="1">
      <c r="A16" s="302" t="s">
        <v>339</v>
      </c>
      <c r="B16" s="354" t="s">
        <v>31</v>
      </c>
      <c r="C16" s="355" t="s">
        <v>132</v>
      </c>
      <c r="D16" s="209"/>
      <c r="E16" s="210" t="str">
        <f>IF(D16*14=0,"",D16*14)</f>
        <v/>
      </c>
      <c r="F16" s="209"/>
      <c r="G16" s="210" t="str">
        <f>IF(F16*14=0,"",F16*14)</f>
        <v/>
      </c>
      <c r="H16" s="209"/>
      <c r="I16" s="211"/>
      <c r="J16" s="308"/>
      <c r="K16" s="210" t="str">
        <f>IF(J16*14=0,"",J16*14)</f>
        <v/>
      </c>
      <c r="L16" s="213"/>
      <c r="M16" s="210" t="str">
        <f>IF(L16*14=0,"",L16*14)</f>
        <v/>
      </c>
      <c r="N16" s="213"/>
      <c r="O16" s="214"/>
      <c r="P16" s="213"/>
      <c r="Q16" s="210" t="str">
        <f>IF(P16*14=0,"",P16*14)</f>
        <v/>
      </c>
      <c r="R16" s="213"/>
      <c r="S16" s="210" t="str">
        <f>IF(R16*14=0,"",R16*14)</f>
        <v/>
      </c>
      <c r="T16" s="213"/>
      <c r="U16" s="215"/>
      <c r="V16" s="308">
        <v>2</v>
      </c>
      <c r="W16" s="210">
        <f>IF(V16*14=0,"",V16*14)</f>
        <v>28</v>
      </c>
      <c r="X16" s="213">
        <v>2</v>
      </c>
      <c r="Y16" s="210">
        <f>IF(X16*14=0,"",X16*14)</f>
        <v>28</v>
      </c>
      <c r="Z16" s="229">
        <v>2</v>
      </c>
      <c r="AA16" s="214" t="s">
        <v>104</v>
      </c>
      <c r="AB16" s="213"/>
      <c r="AC16" s="210" t="str">
        <f>IF(AB16*14=0,"",AB16*14)</f>
        <v/>
      </c>
      <c r="AD16" s="213"/>
      <c r="AE16" s="210" t="str">
        <f>IF(AD16*14=0,"",AD16*14)</f>
        <v/>
      </c>
      <c r="AF16" s="213"/>
      <c r="AG16" s="215"/>
      <c r="AH16" s="308"/>
      <c r="AI16" s="210" t="str">
        <f>IF(AH16*14=0,"",AH16*14)</f>
        <v/>
      </c>
      <c r="AJ16" s="213"/>
      <c r="AK16" s="210" t="str">
        <f>IF(AJ16*14=0,"",AJ16*14)</f>
        <v/>
      </c>
      <c r="AL16" s="213"/>
      <c r="AM16" s="214"/>
      <c r="AN16" s="308"/>
      <c r="AO16" s="210" t="str">
        <f>IF(AN16*14=0,"",AN16*14)</f>
        <v/>
      </c>
      <c r="AP16" s="213"/>
      <c r="AQ16" s="210" t="str">
        <f>IF(AP16*14=0,"",AP16*14)</f>
        <v/>
      </c>
      <c r="AR16" s="213"/>
      <c r="AS16" s="214"/>
      <c r="AT16" s="213"/>
      <c r="AU16" s="210" t="str">
        <f>IF(AT16*14=0,"",AT16*14)</f>
        <v/>
      </c>
      <c r="AV16" s="213"/>
      <c r="AW16" s="210" t="str">
        <f>IF(AV16*14=0,"",AV16*14)</f>
        <v/>
      </c>
      <c r="AX16" s="213"/>
      <c r="AY16" s="213"/>
      <c r="AZ16" s="353">
        <f t="shared" si="8"/>
        <v>2</v>
      </c>
      <c r="BA16" s="210">
        <f>IF((D16+J16+P16+V16+AB16+AH16+AN16+AT16)*14=0,"",(D16+J16+P16+V16+AB16+AH16+AN16+AT16)*14)</f>
        <v>28</v>
      </c>
      <c r="BB16" s="216">
        <f>IF(F16+L16+R16+X16+AD16+AJ16+AP16+AV16=0,"",F16+L16+R16+X16+AD16+AJ16+AP16+AV16)</f>
        <v>2</v>
      </c>
      <c r="BC16" s="210">
        <f>IF((L16+F16+R16+X16+AD16+AJ16+AP16+AV16)*14=0,"",(L16+F16+R16+X16+AD16+AJ16+AP16+AV16)*14)</f>
        <v>28</v>
      </c>
      <c r="BD16" s="216">
        <f t="shared" si="12"/>
        <v>2</v>
      </c>
      <c r="BE16" s="291">
        <f>IF(D16+F16+L16+J16+P16+R16+V16+X16+AB16+AD16+AH16+AJ16+AN16+AP16+AT16+AV16=0,"",D16+F16+L16+J16+P16+R16+V16+X16+AB16+AD16+AH16+AJ16+AN16+AP16+AT16+AV16)</f>
        <v>4</v>
      </c>
      <c r="BF16" s="349" t="s">
        <v>222</v>
      </c>
      <c r="BG16" s="175" t="s">
        <v>245</v>
      </c>
    </row>
    <row r="17" spans="1:59" ht="15.75" customHeight="1">
      <c r="A17" s="323" t="s">
        <v>442</v>
      </c>
      <c r="B17" s="303" t="s">
        <v>31</v>
      </c>
      <c r="C17" s="304" t="s">
        <v>186</v>
      </c>
      <c r="D17" s="209"/>
      <c r="E17" s="210" t="str">
        <f t="shared" ref="E17" si="22">IF(D17*14=0,"",D17*14)</f>
        <v/>
      </c>
      <c r="F17" s="209"/>
      <c r="G17" s="210" t="str">
        <f t="shared" ref="G17" si="23">IF(F17*14=0,"",F17*14)</f>
        <v/>
      </c>
      <c r="H17" s="209"/>
      <c r="I17" s="211"/>
      <c r="J17" s="308"/>
      <c r="K17" s="210" t="str">
        <f t="shared" ref="K17" si="24">IF(J17*14=0,"",J17*14)</f>
        <v/>
      </c>
      <c r="L17" s="213"/>
      <c r="M17" s="210" t="str">
        <f t="shared" ref="M17" si="25">IF(L17*14=0,"",L17*14)</f>
        <v/>
      </c>
      <c r="N17" s="213"/>
      <c r="O17" s="214"/>
      <c r="P17" s="213"/>
      <c r="Q17" s="210" t="str">
        <f t="shared" ref="Q17" si="26">IF(P17*14=0,"",P17*14)</f>
        <v/>
      </c>
      <c r="R17" s="213"/>
      <c r="S17" s="210" t="str">
        <f t="shared" ref="S17" si="27">IF(R17*14=0,"",R17*14)</f>
        <v/>
      </c>
      <c r="T17" s="213"/>
      <c r="U17" s="215"/>
      <c r="V17" s="308"/>
      <c r="W17" s="210" t="str">
        <f t="shared" ref="W17" si="28">IF(V17*14=0,"",V17*14)</f>
        <v/>
      </c>
      <c r="X17" s="213">
        <v>2</v>
      </c>
      <c r="Y17" s="210">
        <f t="shared" ref="Y17" si="29">IF(X17*14=0,"",X17*14)</f>
        <v>28</v>
      </c>
      <c r="Z17" s="229">
        <v>2</v>
      </c>
      <c r="AA17" s="275" t="s">
        <v>150</v>
      </c>
      <c r="AB17" s="213"/>
      <c r="AC17" s="210" t="str">
        <f t="shared" ref="AC17" si="30">IF(AB17*14=0,"",AB17*14)</f>
        <v/>
      </c>
      <c r="AD17" s="213"/>
      <c r="AE17" s="210" t="str">
        <f t="shared" ref="AE17" si="31">IF(AD17*14=0,"",AD17*14)</f>
        <v/>
      </c>
      <c r="AF17" s="213"/>
      <c r="AG17" s="215"/>
      <c r="AH17" s="308"/>
      <c r="AI17" s="210" t="str">
        <f t="shared" ref="AI17" si="32">IF(AH17*14=0,"",AH17*14)</f>
        <v/>
      </c>
      <c r="AJ17" s="213"/>
      <c r="AK17" s="210" t="str">
        <f t="shared" ref="AK17" si="33">IF(AJ17*14=0,"",AJ17*14)</f>
        <v/>
      </c>
      <c r="AL17" s="213"/>
      <c r="AM17" s="214"/>
      <c r="AN17" s="308"/>
      <c r="AO17" s="210" t="str">
        <f t="shared" ref="AO17" si="34">IF(AN17*14=0,"",AN17*14)</f>
        <v/>
      </c>
      <c r="AP17" s="213"/>
      <c r="AQ17" s="210" t="str">
        <f t="shared" ref="AQ17" si="35">IF(AP17*14=0,"",AP17*14)</f>
        <v/>
      </c>
      <c r="AR17" s="213"/>
      <c r="AS17" s="214"/>
      <c r="AT17" s="213"/>
      <c r="AU17" s="210" t="str">
        <f t="shared" ref="AU17" si="36">IF(AT17*14=0,"",AT17*14)</f>
        <v/>
      </c>
      <c r="AV17" s="213"/>
      <c r="AW17" s="210" t="str">
        <f t="shared" ref="AW17" si="37">IF(AV17*14=0,"",AV17*14)</f>
        <v/>
      </c>
      <c r="AX17" s="213"/>
      <c r="AY17" s="213"/>
      <c r="AZ17" s="353" t="str">
        <f t="shared" si="8"/>
        <v/>
      </c>
      <c r="BA17" s="210" t="str">
        <f t="shared" ref="BA17" si="38">IF((D17+J17+P17+V17+AB17+AH17+AN17+AT17)*14=0,"",(D17+J17+P17+V17+AB17+AH17+AN17+AT17)*14)</f>
        <v/>
      </c>
      <c r="BB17" s="216">
        <f t="shared" ref="BB17" si="39">IF(F17+L17+R17+X17+AD17+AJ17+AP17+AV17=0,"",F17+L17+R17+X17+AD17+AJ17+AP17+AV17)</f>
        <v>2</v>
      </c>
      <c r="BC17" s="210">
        <f t="shared" ref="BC17" si="40">IF((L17+F17+R17+X17+AD17+AJ17+AP17+AV17)*14=0,"",(L17+F17+R17+X17+AD17+AJ17+AP17+AV17)*14)</f>
        <v>28</v>
      </c>
      <c r="BD17" s="216">
        <f t="shared" si="12"/>
        <v>2</v>
      </c>
      <c r="BE17" s="291">
        <f t="shared" ref="BE17" si="41">IF(D17+F17+L17+J17+P17+R17+V17+X17+AB17+AD17+AH17+AJ17+AN17+AP17+AT17+AV17=0,"",D17+F17+L17+J17+P17+R17+V17+X17+AB17+AD17+AH17+AJ17+AN17+AP17+AT17+AV17)</f>
        <v>2</v>
      </c>
      <c r="BF17" s="349" t="s">
        <v>222</v>
      </c>
      <c r="BG17" s="175" t="s">
        <v>460</v>
      </c>
    </row>
    <row r="18" spans="1:59">
      <c r="A18" s="302" t="s">
        <v>296</v>
      </c>
      <c r="B18" s="303" t="s">
        <v>15</v>
      </c>
      <c r="C18" s="304" t="s">
        <v>473</v>
      </c>
      <c r="D18" s="209"/>
      <c r="E18" s="210" t="str">
        <f>IF(D18*14=0,"",D18*14)</f>
        <v/>
      </c>
      <c r="F18" s="209"/>
      <c r="G18" s="210" t="str">
        <f>IF(F18*14=0,"",F18*14)</f>
        <v/>
      </c>
      <c r="H18" s="209"/>
      <c r="I18" s="211"/>
      <c r="J18" s="308"/>
      <c r="K18" s="210" t="str">
        <f>IF(J18*14=0,"",J18*14)</f>
        <v/>
      </c>
      <c r="L18" s="213"/>
      <c r="M18" s="210" t="str">
        <f>IF(L18*14=0,"",L18*14)</f>
        <v/>
      </c>
      <c r="N18" s="213"/>
      <c r="O18" s="214"/>
      <c r="P18" s="213"/>
      <c r="Q18" s="210" t="str">
        <f>IF(P18*14=0,"",P18*14)</f>
        <v/>
      </c>
      <c r="R18" s="213"/>
      <c r="S18" s="210" t="str">
        <f>IF(R18*14=0,"",R18*14)</f>
        <v/>
      </c>
      <c r="T18" s="213"/>
      <c r="U18" s="215"/>
      <c r="V18" s="308"/>
      <c r="W18" s="210" t="str">
        <f>IF(V18*14=0,"",V18*14)</f>
        <v/>
      </c>
      <c r="X18" s="213"/>
      <c r="Y18" s="210" t="str">
        <f>IF(X18*14=0,"",X18*14)</f>
        <v/>
      </c>
      <c r="Z18" s="213"/>
      <c r="AA18" s="214"/>
      <c r="AB18" s="308">
        <v>3</v>
      </c>
      <c r="AC18" s="210">
        <f>IF(AB18*14=0,"",AB18*14)</f>
        <v>42</v>
      </c>
      <c r="AD18" s="213">
        <v>1</v>
      </c>
      <c r="AE18" s="210">
        <f>IF(AD18*14=0,"",AD18*14)</f>
        <v>14</v>
      </c>
      <c r="AF18" s="213">
        <v>4</v>
      </c>
      <c r="AG18" s="214" t="s">
        <v>15</v>
      </c>
      <c r="AH18" s="308"/>
      <c r="AI18" s="210" t="str">
        <f>IF(AH18*14=0,"",AH18*14)</f>
        <v/>
      </c>
      <c r="AJ18" s="213"/>
      <c r="AK18" s="210" t="str">
        <f>IF(AJ18*14=0,"",AJ18*14)</f>
        <v/>
      </c>
      <c r="AL18" s="213"/>
      <c r="AM18" s="214"/>
      <c r="AN18" s="308"/>
      <c r="AO18" s="210" t="str">
        <f>IF(AN18*14=0,"",AN18*14)</f>
        <v/>
      </c>
      <c r="AP18" s="213"/>
      <c r="AQ18" s="210" t="str">
        <f>IF(AP18*14=0,"",AP18*14)</f>
        <v/>
      </c>
      <c r="AR18" s="213"/>
      <c r="AS18" s="214"/>
      <c r="AT18" s="213"/>
      <c r="AU18" s="210" t="str">
        <f>IF(AT18*14=0,"",AT18*14)</f>
        <v/>
      </c>
      <c r="AV18" s="213"/>
      <c r="AW18" s="210" t="str">
        <f>IF(AV18*14=0,"",AV18*14)</f>
        <v/>
      </c>
      <c r="AX18" s="213"/>
      <c r="AY18" s="213"/>
      <c r="AZ18" s="353">
        <f t="shared" si="8"/>
        <v>3</v>
      </c>
      <c r="BA18" s="210">
        <f>IF((D18+J18+P18+V18+AB18+AH18+AN18+AT18)*14=0,"",(D18+J18+P18+V18+AB18+AH18+AN18+AT18)*14)</f>
        <v>42</v>
      </c>
      <c r="BB18" s="216">
        <f>IF(F18+L18+R18+X18+AD18+AJ18+AP18+AV18=0,"",F18+L18+R18+X18+AD18+AJ18+AP18+AV18)</f>
        <v>1</v>
      </c>
      <c r="BC18" s="210">
        <f>IF((L18+F18+R18+X18+AD18+AJ18+AP18+AV18)*14=0,"",(L18+F18+R18+X18+AD18+AJ18+AP18+AV18)*14)</f>
        <v>14</v>
      </c>
      <c r="BD18" s="216">
        <f>IF(N18+H18+T18+Z18+AF18+AL18+AR18+AX18=0,"",N18+H18+T18+Z18+AF18+AL18+AR18+AX18)</f>
        <v>4</v>
      </c>
      <c r="BE18" s="291">
        <f>IF(D18+F18+L18+J18+P18+R18+V18+X18+AB18+AD18+AH18+AJ18+AN18+AP18+AT18+AV18=0,"",D18+F18+L18+J18+P18+R18+V18+X18+AB18+AD18+AH18+AJ18+AN18+AP18+AT18+AV18)</f>
        <v>4</v>
      </c>
      <c r="BF18" s="349" t="s">
        <v>222</v>
      </c>
      <c r="BG18" s="175" t="s">
        <v>261</v>
      </c>
    </row>
    <row r="19" spans="1:59" ht="15.75" customHeight="1">
      <c r="A19" s="302" t="s">
        <v>297</v>
      </c>
      <c r="B19" s="303" t="s">
        <v>15</v>
      </c>
      <c r="C19" s="304" t="s">
        <v>116</v>
      </c>
      <c r="D19" s="209"/>
      <c r="E19" s="210" t="str">
        <f>IF(D19*14=0,"",D19*14)</f>
        <v/>
      </c>
      <c r="F19" s="209"/>
      <c r="G19" s="210" t="str">
        <f>IF(F19*14=0,"",F19*14)</f>
        <v/>
      </c>
      <c r="H19" s="209"/>
      <c r="I19" s="211"/>
      <c r="J19" s="308"/>
      <c r="K19" s="210" t="str">
        <f>IF(J19*14=0,"",J19*14)</f>
        <v/>
      </c>
      <c r="L19" s="213"/>
      <c r="M19" s="210" t="str">
        <f>IF(L19*14=0,"",L19*14)</f>
        <v/>
      </c>
      <c r="N19" s="213"/>
      <c r="O19" s="214"/>
      <c r="P19" s="213"/>
      <c r="Q19" s="210" t="str">
        <f>IF(P19*14=0,"",P19*14)</f>
        <v/>
      </c>
      <c r="R19" s="213"/>
      <c r="S19" s="210" t="str">
        <f>IF(R19*14=0,"",R19*14)</f>
        <v/>
      </c>
      <c r="T19" s="213"/>
      <c r="U19" s="215"/>
      <c r="V19" s="308"/>
      <c r="W19" s="210" t="str">
        <f>IF(V19*14=0,"",V19*14)</f>
        <v/>
      </c>
      <c r="X19" s="213"/>
      <c r="Y19" s="210" t="str">
        <f>IF(X19*14=0,"",X19*14)</f>
        <v/>
      </c>
      <c r="Z19" s="213"/>
      <c r="AA19" s="214"/>
      <c r="AB19" s="308">
        <v>3</v>
      </c>
      <c r="AC19" s="210">
        <f>IF(AB19*14=0,"",AB19*14)</f>
        <v>42</v>
      </c>
      <c r="AD19" s="213">
        <v>2</v>
      </c>
      <c r="AE19" s="210">
        <f>IF(AD19*14=0,"",AD19*14)</f>
        <v>28</v>
      </c>
      <c r="AF19" s="213">
        <v>6</v>
      </c>
      <c r="AG19" s="214" t="s">
        <v>15</v>
      </c>
      <c r="AH19" s="308"/>
      <c r="AI19" s="210" t="str">
        <f>IF(AH19*14=0,"",AH19*14)</f>
        <v/>
      </c>
      <c r="AJ19" s="213"/>
      <c r="AK19" s="210" t="str">
        <f>IF(AJ19*14=0,"",AJ19*14)</f>
        <v/>
      </c>
      <c r="AL19" s="213"/>
      <c r="AM19" s="214"/>
      <c r="AN19" s="308"/>
      <c r="AO19" s="210" t="str">
        <f>IF(AN19*14=0,"",AN19*14)</f>
        <v/>
      </c>
      <c r="AP19" s="213"/>
      <c r="AQ19" s="210" t="str">
        <f>IF(AP19*14=0,"",AP19*14)</f>
        <v/>
      </c>
      <c r="AR19" s="213"/>
      <c r="AS19" s="214"/>
      <c r="AT19" s="213"/>
      <c r="AU19" s="210" t="str">
        <f>IF(AT19*14=0,"",AT19*14)</f>
        <v/>
      </c>
      <c r="AV19" s="213"/>
      <c r="AW19" s="210" t="str">
        <f>IF(AV19*14=0,"",AV19*14)</f>
        <v/>
      </c>
      <c r="AX19" s="213"/>
      <c r="AY19" s="213"/>
      <c r="AZ19" s="353">
        <f>IF(D19+J19+P19+V19+AB19+AH19+AN19+AT19=0,"",D19+J19+P19+V19+AB19+AH19+AN19+AT19)</f>
        <v>3</v>
      </c>
      <c r="BA19" s="210">
        <f>IF((D19+J19+P19+V19+AB19+AH19+AN19+AT19)*14=0,"",(D19+J19+P19+V19+AB19+AH19+AN19+AT19)*14)</f>
        <v>42</v>
      </c>
      <c r="BB19" s="216">
        <f>IF(F19+L19+R19+X19+AD19+AJ19+AP19+AV19=0,"",F19+L19+R19+X19+AD19+AJ19+AP19+AV19)</f>
        <v>2</v>
      </c>
      <c r="BC19" s="210">
        <f>IF((L19+F19+R19+X19+AD19+AJ19+AP19+AV19)*14=0,"",(L19+F19+R19+X19+AD19+AJ19+AP19+AV19)*14)</f>
        <v>28</v>
      </c>
      <c r="BD19" s="216">
        <f>IF(N19+H19+T19+Z19+AF19+AL19+AR19+AX19=0,"",N19+H19+T19+Z19+AF19+AL19+AR19+AX19)</f>
        <v>6</v>
      </c>
      <c r="BE19" s="291">
        <f>IF(D19+F19+L19+J19+P19+R19+V19+X19+AB19+AD19+AH19+AJ19+AN19+AP19+AT19+AV19=0,"",D19+F19+L19+J19+P19+R19+V19+X19+AB19+AD19+AH19+AJ19+AN19+AP19+AT19+AV19)</f>
        <v>5</v>
      </c>
      <c r="BF19" s="349" t="s">
        <v>222</v>
      </c>
      <c r="BG19" s="175" t="s">
        <v>460</v>
      </c>
    </row>
    <row r="20" spans="1:59" ht="15.75" customHeight="1">
      <c r="A20" s="302" t="s">
        <v>326</v>
      </c>
      <c r="B20" s="354" t="s">
        <v>31</v>
      </c>
      <c r="C20" s="355" t="s">
        <v>133</v>
      </c>
      <c r="D20" s="209"/>
      <c r="E20" s="210" t="str">
        <f t="shared" ref="E20:E21" si="42">IF(D20*14=0,"",D20*14)</f>
        <v/>
      </c>
      <c r="F20" s="209"/>
      <c r="G20" s="210" t="str">
        <f t="shared" ref="G20:G21" si="43">IF(F20*14=0,"",F20*14)</f>
        <v/>
      </c>
      <c r="H20" s="209"/>
      <c r="I20" s="211"/>
      <c r="J20" s="308"/>
      <c r="K20" s="210" t="str">
        <f t="shared" ref="K20:K21" si="44">IF(J20*14=0,"",J20*14)</f>
        <v/>
      </c>
      <c r="L20" s="213"/>
      <c r="M20" s="210" t="str">
        <f t="shared" ref="M20:M21" si="45">IF(L20*14=0,"",L20*14)</f>
        <v/>
      </c>
      <c r="N20" s="213"/>
      <c r="O20" s="214"/>
      <c r="P20" s="213"/>
      <c r="Q20" s="210" t="str">
        <f t="shared" ref="Q20:Q21" si="46">IF(P20*14=0,"",P20*14)</f>
        <v/>
      </c>
      <c r="R20" s="213"/>
      <c r="S20" s="210" t="str">
        <f t="shared" ref="S20:S21" si="47">IF(R20*14=0,"",R20*14)</f>
        <v/>
      </c>
      <c r="T20" s="213"/>
      <c r="U20" s="215"/>
      <c r="V20" s="308"/>
      <c r="W20" s="210" t="str">
        <f t="shared" ref="W20:W21" si="48">IF(V20*14=0,"",V20*14)</f>
        <v/>
      </c>
      <c r="X20" s="213"/>
      <c r="Y20" s="210" t="str">
        <f t="shared" ref="Y20:Y21" si="49">IF(X20*14=0,"",X20*14)</f>
        <v/>
      </c>
      <c r="Z20" s="229"/>
      <c r="AA20" s="214"/>
      <c r="AB20" s="213">
        <v>2</v>
      </c>
      <c r="AC20" s="210">
        <f t="shared" ref="AC20:AC21" si="50">IF(AB20*14=0,"",AB20*14)</f>
        <v>28</v>
      </c>
      <c r="AD20" s="213">
        <v>1</v>
      </c>
      <c r="AE20" s="210">
        <f t="shared" ref="AE20:AE21" si="51">IF(AD20*14=0,"",AD20*14)</f>
        <v>14</v>
      </c>
      <c r="AF20" s="213">
        <v>4</v>
      </c>
      <c r="AG20" s="211" t="s">
        <v>104</v>
      </c>
      <c r="AH20" s="308"/>
      <c r="AI20" s="210" t="str">
        <f t="shared" ref="AI20:AI21" si="52">IF(AH20*14=0,"",AH20*14)</f>
        <v/>
      </c>
      <c r="AJ20" s="213"/>
      <c r="AK20" s="210" t="str">
        <f t="shared" ref="AK20:AK21" si="53">IF(AJ20*14=0,"",AJ20*14)</f>
        <v/>
      </c>
      <c r="AL20" s="213"/>
      <c r="AM20" s="214"/>
      <c r="AN20" s="308"/>
      <c r="AO20" s="210" t="str">
        <f t="shared" ref="AO20:AO21" si="54">IF(AN20*14=0,"",AN20*14)</f>
        <v/>
      </c>
      <c r="AP20" s="213"/>
      <c r="AQ20" s="210" t="str">
        <f t="shared" ref="AQ20:AQ21" si="55">IF(AP20*14=0,"",AP20*14)</f>
        <v/>
      </c>
      <c r="AR20" s="213"/>
      <c r="AS20" s="214"/>
      <c r="AT20" s="213"/>
      <c r="AU20" s="210" t="str">
        <f t="shared" ref="AU20:AU21" si="56">IF(AT20*14=0,"",AT20*14)</f>
        <v/>
      </c>
      <c r="AV20" s="213"/>
      <c r="AW20" s="210" t="str">
        <f t="shared" ref="AW20:AW21" si="57">IF(AV20*14=0,"",AV20*14)</f>
        <v/>
      </c>
      <c r="AX20" s="213"/>
      <c r="AY20" s="213"/>
      <c r="AZ20" s="353">
        <f t="shared" ref="AZ20:AZ21" si="58">IF(D20+J20+P20+V20+AB20+AH20+AN20+AT20=0,"",D20+J20+P20+V20+AB20+AH20+AN20+AT20)</f>
        <v>2</v>
      </c>
      <c r="BA20" s="210">
        <f t="shared" ref="BA20:BA21" si="59">IF((D20+J20+P20+V20+AB20+AH20+AN20+AT20)*14=0,"",(D20+J20+P20+V20+AB20+AH20+AN20+AT20)*14)</f>
        <v>28</v>
      </c>
      <c r="BB20" s="216">
        <f t="shared" ref="BB20:BB21" si="60">IF(F20+L20+R20+X20+AD20+AJ20+AP20+AV20=0,"",F20+L20+R20+X20+AD20+AJ20+AP20+AV20)</f>
        <v>1</v>
      </c>
      <c r="BC20" s="210">
        <f t="shared" ref="BC20:BC21" si="61">IF((L20+F20+R20+X20+AD20+AJ20+AP20+AV20)*14=0,"",(L20+F20+R20+X20+AD20+AJ20+AP20+AV20)*14)</f>
        <v>14</v>
      </c>
      <c r="BD20" s="216">
        <f t="shared" si="12"/>
        <v>4</v>
      </c>
      <c r="BE20" s="291">
        <f t="shared" ref="BE20:BE21" si="62">IF(D20+F20+L20+J20+P20+R20+V20+X20+AB20+AD20+AH20+AJ20+AN20+AP20+AT20+AV20=0,"",D20+F20+L20+J20+P20+R20+V20+X20+AB20+AD20+AH20+AJ20+AN20+AP20+AT20+AV20)</f>
        <v>3</v>
      </c>
      <c r="BF20" s="349" t="s">
        <v>222</v>
      </c>
      <c r="BG20" s="175" t="s">
        <v>343</v>
      </c>
    </row>
    <row r="21" spans="1:59" ht="15.75" customHeight="1">
      <c r="A21" s="302" t="s">
        <v>327</v>
      </c>
      <c r="B21" s="354" t="s">
        <v>31</v>
      </c>
      <c r="C21" s="356" t="s">
        <v>402</v>
      </c>
      <c r="D21" s="209"/>
      <c r="E21" s="210" t="str">
        <f t="shared" si="42"/>
        <v/>
      </c>
      <c r="F21" s="209"/>
      <c r="G21" s="210" t="str">
        <f t="shared" si="43"/>
        <v/>
      </c>
      <c r="H21" s="209"/>
      <c r="I21" s="211"/>
      <c r="J21" s="308"/>
      <c r="K21" s="210" t="str">
        <f t="shared" si="44"/>
        <v/>
      </c>
      <c r="L21" s="213"/>
      <c r="M21" s="210" t="str">
        <f t="shared" si="45"/>
        <v/>
      </c>
      <c r="N21" s="213"/>
      <c r="O21" s="214"/>
      <c r="P21" s="213"/>
      <c r="Q21" s="210" t="str">
        <f t="shared" si="46"/>
        <v/>
      </c>
      <c r="R21" s="213"/>
      <c r="S21" s="210" t="str">
        <f t="shared" si="47"/>
        <v/>
      </c>
      <c r="T21" s="213"/>
      <c r="U21" s="215"/>
      <c r="V21" s="308"/>
      <c r="W21" s="210" t="str">
        <f t="shared" si="48"/>
        <v/>
      </c>
      <c r="X21" s="213"/>
      <c r="Y21" s="210" t="str">
        <f t="shared" si="49"/>
        <v/>
      </c>
      <c r="Z21" s="213"/>
      <c r="AA21" s="214"/>
      <c r="AB21" s="213">
        <v>2</v>
      </c>
      <c r="AC21" s="210">
        <f t="shared" si="50"/>
        <v>28</v>
      </c>
      <c r="AD21" s="213">
        <v>1</v>
      </c>
      <c r="AE21" s="210">
        <f t="shared" si="51"/>
        <v>14</v>
      </c>
      <c r="AF21" s="213">
        <v>4</v>
      </c>
      <c r="AG21" s="211" t="s">
        <v>104</v>
      </c>
      <c r="AH21" s="308"/>
      <c r="AI21" s="210" t="str">
        <f t="shared" si="52"/>
        <v/>
      </c>
      <c r="AJ21" s="213"/>
      <c r="AK21" s="210" t="str">
        <f t="shared" si="53"/>
        <v/>
      </c>
      <c r="AL21" s="213"/>
      <c r="AM21" s="214"/>
      <c r="AN21" s="308"/>
      <c r="AO21" s="210" t="str">
        <f t="shared" si="54"/>
        <v/>
      </c>
      <c r="AP21" s="213"/>
      <c r="AQ21" s="210" t="str">
        <f t="shared" si="55"/>
        <v/>
      </c>
      <c r="AR21" s="213"/>
      <c r="AS21" s="214"/>
      <c r="AT21" s="213"/>
      <c r="AU21" s="210" t="str">
        <f t="shared" si="56"/>
        <v/>
      </c>
      <c r="AV21" s="213"/>
      <c r="AW21" s="210" t="str">
        <f t="shared" si="57"/>
        <v/>
      </c>
      <c r="AX21" s="213"/>
      <c r="AY21" s="213"/>
      <c r="AZ21" s="353">
        <f t="shared" si="58"/>
        <v>2</v>
      </c>
      <c r="BA21" s="210">
        <f t="shared" si="59"/>
        <v>28</v>
      </c>
      <c r="BB21" s="216">
        <f t="shared" si="60"/>
        <v>1</v>
      </c>
      <c r="BC21" s="210">
        <f t="shared" si="61"/>
        <v>14</v>
      </c>
      <c r="BD21" s="216">
        <f t="shared" si="12"/>
        <v>4</v>
      </c>
      <c r="BE21" s="291">
        <f t="shared" si="62"/>
        <v>3</v>
      </c>
      <c r="BF21" s="349" t="s">
        <v>222</v>
      </c>
      <c r="BG21" s="175" t="s">
        <v>343</v>
      </c>
    </row>
    <row r="22" spans="1:59" ht="15.75" customHeight="1">
      <c r="A22" s="302" t="s">
        <v>328</v>
      </c>
      <c r="B22" s="354" t="s">
        <v>31</v>
      </c>
      <c r="C22" s="356" t="s">
        <v>134</v>
      </c>
      <c r="D22" s="209"/>
      <c r="E22" s="210" t="str">
        <f t="shared" ref="E22" si="63">IF(D22*14=0,"",D22*14)</f>
        <v/>
      </c>
      <c r="F22" s="209"/>
      <c r="G22" s="210" t="str">
        <f t="shared" ref="G22" si="64">IF(F22*14=0,"",F22*14)</f>
        <v/>
      </c>
      <c r="H22" s="209"/>
      <c r="I22" s="211"/>
      <c r="J22" s="308"/>
      <c r="K22" s="210" t="str">
        <f t="shared" ref="K22" si="65">IF(J22*14=0,"",J22*14)</f>
        <v/>
      </c>
      <c r="L22" s="213"/>
      <c r="M22" s="210" t="str">
        <f t="shared" ref="M22" si="66">IF(L22*14=0,"",L22*14)</f>
        <v/>
      </c>
      <c r="N22" s="213"/>
      <c r="O22" s="214"/>
      <c r="P22" s="213"/>
      <c r="Q22" s="210" t="str">
        <f t="shared" ref="Q22" si="67">IF(P22*14=0,"",P22*14)</f>
        <v/>
      </c>
      <c r="R22" s="213"/>
      <c r="S22" s="210" t="str">
        <f t="shared" ref="S22" si="68">IF(R22*14=0,"",R22*14)</f>
        <v/>
      </c>
      <c r="T22" s="213"/>
      <c r="U22" s="215"/>
      <c r="V22" s="308"/>
      <c r="W22" s="210" t="str">
        <f t="shared" ref="W22" si="69">IF(V22*14=0,"",V22*14)</f>
        <v/>
      </c>
      <c r="X22" s="213"/>
      <c r="Y22" s="210" t="str">
        <f t="shared" ref="Y22" si="70">IF(X22*14=0,"",X22*14)</f>
        <v/>
      </c>
      <c r="Z22" s="213"/>
      <c r="AA22" s="214"/>
      <c r="AB22" s="213">
        <v>2</v>
      </c>
      <c r="AC22" s="210">
        <f t="shared" ref="AC22" si="71">IF(AB22*14=0,"",AB22*14)</f>
        <v>28</v>
      </c>
      <c r="AD22" s="213">
        <v>1</v>
      </c>
      <c r="AE22" s="210">
        <f t="shared" ref="AE22" si="72">IF(AD22*14=0,"",AD22*14)</f>
        <v>14</v>
      </c>
      <c r="AF22" s="213">
        <v>4</v>
      </c>
      <c r="AG22" s="357" t="s">
        <v>104</v>
      </c>
      <c r="AH22" s="308"/>
      <c r="AI22" s="210" t="str">
        <f t="shared" ref="AI22" si="73">IF(AH22*14=0,"",AH22*14)</f>
        <v/>
      </c>
      <c r="AJ22" s="213"/>
      <c r="AK22" s="210" t="str">
        <f t="shared" ref="AK22" si="74">IF(AJ22*14=0,"",AJ22*14)</f>
        <v/>
      </c>
      <c r="AL22" s="213"/>
      <c r="AM22" s="214"/>
      <c r="AN22" s="308"/>
      <c r="AO22" s="210" t="str">
        <f t="shared" ref="AO22" si="75">IF(AN22*14=0,"",AN22*14)</f>
        <v/>
      </c>
      <c r="AP22" s="213"/>
      <c r="AQ22" s="210" t="str">
        <f t="shared" ref="AQ22" si="76">IF(AP22*14=0,"",AP22*14)</f>
        <v/>
      </c>
      <c r="AR22" s="213"/>
      <c r="AS22" s="214"/>
      <c r="AT22" s="213"/>
      <c r="AU22" s="210" t="str">
        <f t="shared" ref="AU22" si="77">IF(AT22*14=0,"",AT22*14)</f>
        <v/>
      </c>
      <c r="AV22" s="213"/>
      <c r="AW22" s="210" t="str">
        <f t="shared" ref="AW22" si="78">IF(AV22*14=0,"",AV22*14)</f>
        <v/>
      </c>
      <c r="AX22" s="213"/>
      <c r="AY22" s="213"/>
      <c r="AZ22" s="353">
        <f t="shared" ref="AZ22" si="79">IF(D22+J22+P22+V22+AB22+AH22+AN22+AT22=0,"",D22+J22+P22+V22+AB22+AH22+AN22+AT22)</f>
        <v>2</v>
      </c>
      <c r="BA22" s="210">
        <f t="shared" ref="BA22" si="80">IF((D22+J22+P22+V22+AB22+AH22+AN22+AT22)*14=0,"",(D22+J22+P22+V22+AB22+AH22+AN22+AT22)*14)</f>
        <v>28</v>
      </c>
      <c r="BB22" s="216">
        <f t="shared" ref="BB22" si="81">IF(F22+L22+R22+X22+AD22+AJ22+AP22+AV22=0,"",F22+L22+R22+X22+AD22+AJ22+AP22+AV22)</f>
        <v>1</v>
      </c>
      <c r="BC22" s="210">
        <f t="shared" ref="BC22" si="82">IF((L22+F22+R22+X22+AD22+AJ22+AP22+AV22)*14=0,"",(L22+F22+R22+X22+AD22+AJ22+AP22+AV22)*14)</f>
        <v>14</v>
      </c>
      <c r="BD22" s="216">
        <f t="shared" ref="BD22" si="83">IF(N22+H22+T22+Z22+AF22+AL22+AR22+AX22=0,"",N22+H22+T22+Z22+AF22+AL22+AR22+AX22)</f>
        <v>4</v>
      </c>
      <c r="BE22" s="291">
        <f t="shared" ref="BE22" si="84">IF(D22+F22+L22+J22+P22+R22+V22+X22+AB22+AD22+AH22+AJ22+AN22+AP22+AT22+AV22=0,"",D22+F22+L22+J22+P22+R22+V22+X22+AB22+AD22+AH22+AJ22+AN22+AP22+AT22+AV22)</f>
        <v>3</v>
      </c>
      <c r="BF22" s="349" t="s">
        <v>222</v>
      </c>
      <c r="BG22" s="175" t="s">
        <v>351</v>
      </c>
    </row>
    <row r="23" spans="1:59" ht="15.75" customHeight="1">
      <c r="A23" s="302"/>
      <c r="B23" s="303" t="s">
        <v>114</v>
      </c>
      <c r="C23" s="304" t="s">
        <v>115</v>
      </c>
      <c r="D23" s="209"/>
      <c r="E23" s="210" t="str">
        <f t="shared" ref="E23:E29" si="85">IF(D23*14=0,"",D23*14)</f>
        <v/>
      </c>
      <c r="F23" s="209"/>
      <c r="G23" s="210" t="str">
        <f t="shared" ref="G23:G29" si="86">IF(F23*14=0,"",F23*14)</f>
        <v/>
      </c>
      <c r="H23" s="209"/>
      <c r="I23" s="211"/>
      <c r="J23" s="308"/>
      <c r="K23" s="210" t="str">
        <f t="shared" ref="K23:K29" si="87">IF(J23*14=0,"",J23*14)</f>
        <v/>
      </c>
      <c r="L23" s="213"/>
      <c r="M23" s="210" t="str">
        <f t="shared" ref="M23:M29" si="88">IF(L23*14=0,"",L23*14)</f>
        <v/>
      </c>
      <c r="N23" s="213"/>
      <c r="O23" s="214"/>
      <c r="P23" s="213"/>
      <c r="Q23" s="210" t="str">
        <f t="shared" ref="Q23:Q29" si="89">IF(P23*14=0,"",P23*14)</f>
        <v/>
      </c>
      <c r="R23" s="213"/>
      <c r="S23" s="210" t="str">
        <f t="shared" ref="S23:S29" si="90">IF(R23*14=0,"",R23*14)</f>
        <v/>
      </c>
      <c r="T23" s="213"/>
      <c r="U23" s="215"/>
      <c r="V23" s="308"/>
      <c r="W23" s="210" t="str">
        <f t="shared" ref="W23:W29" si="91">IF(V23*14=0,"",V23*14)</f>
        <v/>
      </c>
      <c r="X23" s="213"/>
      <c r="Y23" s="210" t="str">
        <f t="shared" ref="Y23:Y29" si="92">IF(X23*14=0,"",X23*14)</f>
        <v/>
      </c>
      <c r="Z23" s="213"/>
      <c r="AA23" s="214"/>
      <c r="AB23" s="213">
        <v>1</v>
      </c>
      <c r="AC23" s="210">
        <f t="shared" ref="AC23:AC29" si="93">IF(AB23*14=0,"",AB23*14)</f>
        <v>14</v>
      </c>
      <c r="AD23" s="213">
        <v>1</v>
      </c>
      <c r="AE23" s="210">
        <f t="shared" ref="AE23:AE29" si="94">IF(AD23*14=0,"",AD23*14)</f>
        <v>14</v>
      </c>
      <c r="AF23" s="213">
        <v>3</v>
      </c>
      <c r="AG23" s="357" t="s">
        <v>104</v>
      </c>
      <c r="AH23" s="308"/>
      <c r="AI23" s="210" t="str">
        <f t="shared" ref="AI23:AI30" si="95">IF(AH23*14=0,"",AH23*14)</f>
        <v/>
      </c>
      <c r="AJ23" s="213"/>
      <c r="AK23" s="210" t="str">
        <f t="shared" ref="AK23:AK30" si="96">IF(AJ23*14=0,"",AJ23*14)</f>
        <v/>
      </c>
      <c r="AL23" s="213"/>
      <c r="AM23" s="214"/>
      <c r="AN23" s="308"/>
      <c r="AO23" s="210" t="str">
        <f t="shared" ref="AO23:AO29" si="97">IF(AN23*14=0,"",AN23*14)</f>
        <v/>
      </c>
      <c r="AP23" s="213"/>
      <c r="AQ23" s="210" t="str">
        <f t="shared" ref="AQ23:AQ29" si="98">IF(AP23*14=0,"",AP23*14)</f>
        <v/>
      </c>
      <c r="AR23" s="213"/>
      <c r="AS23" s="214"/>
      <c r="AT23" s="213"/>
      <c r="AU23" s="210" t="str">
        <f t="shared" ref="AU23:AU29" si="99">IF(AT23*14=0,"",AT23*14)</f>
        <v/>
      </c>
      <c r="AV23" s="213"/>
      <c r="AW23" s="210" t="str">
        <f t="shared" ref="AW23:AW29" si="100">IF(AV23*14=0,"",AV23*14)</f>
        <v/>
      </c>
      <c r="AX23" s="213"/>
      <c r="AY23" s="213"/>
      <c r="AZ23" s="353">
        <f t="shared" ref="AZ23:AZ29" si="101">IF(D23+J23+P23+V23+AB23+AH23+AN23+AT23=0,"",D23+J23+P23+V23+AB23+AH23+AN23+AT23)</f>
        <v>1</v>
      </c>
      <c r="BA23" s="210">
        <f t="shared" ref="BA23:BA29" si="102">IF((D23+J23+P23+V23+AB23+AH23+AN23+AT23)*14=0,"",(D23+J23+P23+V23+AB23+AH23+AN23+AT23)*14)</f>
        <v>14</v>
      </c>
      <c r="BB23" s="216">
        <f t="shared" ref="BB23:BB29" si="103">IF(F23+L23+R23+X23+AD23+AJ23+AP23+AV23=0,"",F23+L23+R23+X23+AD23+AJ23+AP23+AV23)</f>
        <v>1</v>
      </c>
      <c r="BC23" s="210">
        <f t="shared" ref="BC23:BC29" si="104">IF((L23+F23+R23+X23+AD23+AJ23+AP23+AV23)*14=0,"",(L23+F23+R23+X23+AD23+AJ23+AP23+AV23)*14)</f>
        <v>14</v>
      </c>
      <c r="BD23" s="216">
        <f t="shared" si="12"/>
        <v>3</v>
      </c>
      <c r="BE23" s="291">
        <f t="shared" ref="BE23:BE29" si="105">IF(D23+F23+L23+J23+P23+R23+V23+X23+AB23+AD23+AH23+AJ23+AN23+AP23+AT23+AV23=0,"",D23+F23+L23+J23+P23+R23+V23+X23+AB23+AD23+AH23+AJ23+AN23+AP23+AT23+AV23)</f>
        <v>2</v>
      </c>
      <c r="BF23" s="349"/>
      <c r="BG23" s="175"/>
    </row>
    <row r="24" spans="1:59" ht="15.75" customHeight="1">
      <c r="A24" s="302" t="s">
        <v>299</v>
      </c>
      <c r="B24" s="303" t="s">
        <v>15</v>
      </c>
      <c r="C24" s="304" t="s">
        <v>112</v>
      </c>
      <c r="D24" s="209"/>
      <c r="E24" s="210" t="str">
        <f t="shared" si="85"/>
        <v/>
      </c>
      <c r="F24" s="209"/>
      <c r="G24" s="210" t="str">
        <f t="shared" si="86"/>
        <v/>
      </c>
      <c r="H24" s="209"/>
      <c r="I24" s="211"/>
      <c r="J24" s="308"/>
      <c r="K24" s="210" t="str">
        <f t="shared" si="87"/>
        <v/>
      </c>
      <c r="L24" s="213"/>
      <c r="M24" s="210" t="str">
        <f t="shared" si="88"/>
        <v/>
      </c>
      <c r="N24" s="213"/>
      <c r="O24" s="214"/>
      <c r="P24" s="213"/>
      <c r="Q24" s="210" t="str">
        <f t="shared" si="89"/>
        <v/>
      </c>
      <c r="R24" s="213"/>
      <c r="S24" s="210" t="str">
        <f t="shared" si="90"/>
        <v/>
      </c>
      <c r="T24" s="213"/>
      <c r="U24" s="215"/>
      <c r="V24" s="308"/>
      <c r="W24" s="210" t="str">
        <f t="shared" si="91"/>
        <v/>
      </c>
      <c r="X24" s="213"/>
      <c r="Y24" s="210" t="str">
        <f t="shared" si="92"/>
        <v/>
      </c>
      <c r="Z24" s="213"/>
      <c r="AA24" s="214"/>
      <c r="AB24" s="308"/>
      <c r="AC24" s="210" t="str">
        <f t="shared" si="93"/>
        <v/>
      </c>
      <c r="AD24" s="213"/>
      <c r="AE24" s="210" t="str">
        <f t="shared" si="94"/>
        <v/>
      </c>
      <c r="AF24" s="213"/>
      <c r="AG24" s="215"/>
      <c r="AH24" s="308">
        <v>2</v>
      </c>
      <c r="AI24" s="210">
        <f t="shared" si="95"/>
        <v>28</v>
      </c>
      <c r="AJ24" s="213">
        <v>1</v>
      </c>
      <c r="AK24" s="210">
        <f t="shared" si="96"/>
        <v>14</v>
      </c>
      <c r="AL24" s="213">
        <v>3</v>
      </c>
      <c r="AM24" s="214" t="s">
        <v>15</v>
      </c>
      <c r="AN24" s="308"/>
      <c r="AO24" s="210" t="str">
        <f t="shared" si="97"/>
        <v/>
      </c>
      <c r="AP24" s="213"/>
      <c r="AQ24" s="210" t="str">
        <f t="shared" si="98"/>
        <v/>
      </c>
      <c r="AR24" s="213"/>
      <c r="AS24" s="214"/>
      <c r="AT24" s="213"/>
      <c r="AU24" s="210" t="str">
        <f t="shared" si="99"/>
        <v/>
      </c>
      <c r="AV24" s="213"/>
      <c r="AW24" s="210" t="str">
        <f t="shared" si="100"/>
        <v/>
      </c>
      <c r="AX24" s="213"/>
      <c r="AY24" s="213"/>
      <c r="AZ24" s="353">
        <f t="shared" si="101"/>
        <v>2</v>
      </c>
      <c r="BA24" s="210">
        <f t="shared" si="102"/>
        <v>28</v>
      </c>
      <c r="BB24" s="216">
        <f t="shared" si="103"/>
        <v>1</v>
      </c>
      <c r="BC24" s="210">
        <f t="shared" si="104"/>
        <v>14</v>
      </c>
      <c r="BD24" s="216">
        <f t="shared" ref="BD24:BD29" si="106">IF(N24+H24+T24+Z24+AF24+AL24+AR24+AX24=0,"",N24+H24+T24+Z24+AF24+AL24+AR24+AX24)</f>
        <v>3</v>
      </c>
      <c r="BE24" s="291">
        <f t="shared" si="105"/>
        <v>3</v>
      </c>
      <c r="BF24" s="349" t="s">
        <v>222</v>
      </c>
      <c r="BG24" s="175" t="s">
        <v>351</v>
      </c>
    </row>
    <row r="25" spans="1:59" ht="15.75" customHeight="1">
      <c r="A25" s="302" t="s">
        <v>300</v>
      </c>
      <c r="B25" s="303" t="s">
        <v>15</v>
      </c>
      <c r="C25" s="304" t="s">
        <v>110</v>
      </c>
      <c r="D25" s="209"/>
      <c r="E25" s="210" t="str">
        <f t="shared" si="85"/>
        <v/>
      </c>
      <c r="F25" s="209"/>
      <c r="G25" s="210" t="str">
        <f t="shared" si="86"/>
        <v/>
      </c>
      <c r="H25" s="209"/>
      <c r="I25" s="211"/>
      <c r="J25" s="308"/>
      <c r="K25" s="210" t="str">
        <f t="shared" si="87"/>
        <v/>
      </c>
      <c r="L25" s="213"/>
      <c r="M25" s="210" t="str">
        <f t="shared" si="88"/>
        <v/>
      </c>
      <c r="N25" s="213"/>
      <c r="O25" s="214"/>
      <c r="P25" s="213"/>
      <c r="Q25" s="210" t="str">
        <f t="shared" si="89"/>
        <v/>
      </c>
      <c r="R25" s="213"/>
      <c r="S25" s="210" t="str">
        <f t="shared" si="90"/>
        <v/>
      </c>
      <c r="T25" s="213"/>
      <c r="U25" s="215"/>
      <c r="V25" s="308"/>
      <c r="W25" s="210" t="str">
        <f t="shared" si="91"/>
        <v/>
      </c>
      <c r="X25" s="213"/>
      <c r="Y25" s="210" t="str">
        <f t="shared" si="92"/>
        <v/>
      </c>
      <c r="Z25" s="229"/>
      <c r="AA25" s="230"/>
      <c r="AB25" s="213"/>
      <c r="AC25" s="210" t="str">
        <f t="shared" si="93"/>
        <v/>
      </c>
      <c r="AD25" s="213"/>
      <c r="AE25" s="210" t="str">
        <f t="shared" si="94"/>
        <v/>
      </c>
      <c r="AF25" s="213"/>
      <c r="AG25" s="215"/>
      <c r="AH25" s="308">
        <v>1</v>
      </c>
      <c r="AI25" s="210">
        <f t="shared" si="95"/>
        <v>14</v>
      </c>
      <c r="AJ25" s="213">
        <v>1</v>
      </c>
      <c r="AK25" s="210">
        <f t="shared" si="96"/>
        <v>14</v>
      </c>
      <c r="AL25" s="213">
        <v>2</v>
      </c>
      <c r="AM25" s="214" t="s">
        <v>69</v>
      </c>
      <c r="AN25" s="308"/>
      <c r="AO25" s="210" t="str">
        <f t="shared" si="97"/>
        <v/>
      </c>
      <c r="AP25" s="213"/>
      <c r="AQ25" s="210" t="str">
        <f t="shared" si="98"/>
        <v/>
      </c>
      <c r="AR25" s="213"/>
      <c r="AS25" s="214"/>
      <c r="AT25" s="213"/>
      <c r="AU25" s="210" t="str">
        <f t="shared" si="99"/>
        <v/>
      </c>
      <c r="AV25" s="213"/>
      <c r="AW25" s="210" t="str">
        <f t="shared" si="100"/>
        <v/>
      </c>
      <c r="AX25" s="213"/>
      <c r="AY25" s="213"/>
      <c r="AZ25" s="353">
        <f t="shared" si="101"/>
        <v>1</v>
      </c>
      <c r="BA25" s="210">
        <f t="shared" si="102"/>
        <v>14</v>
      </c>
      <c r="BB25" s="216">
        <f t="shared" si="103"/>
        <v>1</v>
      </c>
      <c r="BC25" s="210">
        <f t="shared" si="104"/>
        <v>14</v>
      </c>
      <c r="BD25" s="216">
        <f t="shared" si="106"/>
        <v>2</v>
      </c>
      <c r="BE25" s="291">
        <f t="shared" si="105"/>
        <v>2</v>
      </c>
      <c r="BF25" s="349" t="s">
        <v>222</v>
      </c>
      <c r="BG25" s="175" t="s">
        <v>265</v>
      </c>
    </row>
    <row r="26" spans="1:59" ht="15.75" customHeight="1">
      <c r="A26" s="302" t="s">
        <v>301</v>
      </c>
      <c r="B26" s="303" t="s">
        <v>15</v>
      </c>
      <c r="C26" s="304" t="s">
        <v>111</v>
      </c>
      <c r="D26" s="209"/>
      <c r="E26" s="210" t="str">
        <f t="shared" si="85"/>
        <v/>
      </c>
      <c r="F26" s="209"/>
      <c r="G26" s="210" t="str">
        <f t="shared" si="86"/>
        <v/>
      </c>
      <c r="H26" s="209"/>
      <c r="I26" s="211"/>
      <c r="J26" s="308"/>
      <c r="K26" s="210" t="str">
        <f t="shared" si="87"/>
        <v/>
      </c>
      <c r="L26" s="213"/>
      <c r="M26" s="210" t="str">
        <f t="shared" si="88"/>
        <v/>
      </c>
      <c r="N26" s="213"/>
      <c r="O26" s="214"/>
      <c r="P26" s="213"/>
      <c r="Q26" s="210" t="str">
        <f t="shared" si="89"/>
        <v/>
      </c>
      <c r="R26" s="213"/>
      <c r="S26" s="210" t="str">
        <f t="shared" si="90"/>
        <v/>
      </c>
      <c r="T26" s="213"/>
      <c r="U26" s="215"/>
      <c r="V26" s="308"/>
      <c r="W26" s="210" t="str">
        <f t="shared" si="91"/>
        <v/>
      </c>
      <c r="X26" s="213"/>
      <c r="Y26" s="210" t="str">
        <f t="shared" si="92"/>
        <v/>
      </c>
      <c r="Z26" s="213"/>
      <c r="AA26" s="214"/>
      <c r="AB26" s="213"/>
      <c r="AC26" s="210" t="str">
        <f t="shared" si="93"/>
        <v/>
      </c>
      <c r="AD26" s="213"/>
      <c r="AE26" s="210" t="str">
        <f t="shared" si="94"/>
        <v/>
      </c>
      <c r="AF26" s="213"/>
      <c r="AG26" s="215"/>
      <c r="AH26" s="308">
        <v>1</v>
      </c>
      <c r="AI26" s="210">
        <f t="shared" si="95"/>
        <v>14</v>
      </c>
      <c r="AJ26" s="213">
        <v>2</v>
      </c>
      <c r="AK26" s="210">
        <f t="shared" si="96"/>
        <v>28</v>
      </c>
      <c r="AL26" s="213">
        <v>3</v>
      </c>
      <c r="AM26" s="214" t="s">
        <v>15</v>
      </c>
      <c r="AN26" s="308"/>
      <c r="AO26" s="210" t="str">
        <f t="shared" si="97"/>
        <v/>
      </c>
      <c r="AP26" s="213"/>
      <c r="AQ26" s="210" t="str">
        <f t="shared" si="98"/>
        <v/>
      </c>
      <c r="AR26" s="213"/>
      <c r="AS26" s="214"/>
      <c r="AT26" s="213"/>
      <c r="AU26" s="210" t="str">
        <f t="shared" si="99"/>
        <v/>
      </c>
      <c r="AV26" s="213"/>
      <c r="AW26" s="210" t="str">
        <f t="shared" si="100"/>
        <v/>
      </c>
      <c r="AX26" s="213"/>
      <c r="AY26" s="213"/>
      <c r="AZ26" s="353">
        <f t="shared" si="101"/>
        <v>1</v>
      </c>
      <c r="BA26" s="210">
        <f t="shared" si="102"/>
        <v>14</v>
      </c>
      <c r="BB26" s="216">
        <f t="shared" si="103"/>
        <v>2</v>
      </c>
      <c r="BC26" s="210">
        <f t="shared" si="104"/>
        <v>28</v>
      </c>
      <c r="BD26" s="216">
        <f t="shared" si="106"/>
        <v>3</v>
      </c>
      <c r="BE26" s="291">
        <f t="shared" si="105"/>
        <v>3</v>
      </c>
      <c r="BF26" s="349" t="s">
        <v>222</v>
      </c>
      <c r="BG26" s="175" t="s">
        <v>266</v>
      </c>
    </row>
    <row r="27" spans="1:59" s="76" customFormat="1" ht="15.75" customHeight="1">
      <c r="A27" s="302" t="s">
        <v>302</v>
      </c>
      <c r="B27" s="303" t="s">
        <v>15</v>
      </c>
      <c r="C27" s="304" t="s">
        <v>131</v>
      </c>
      <c r="D27" s="209"/>
      <c r="E27" s="210" t="str">
        <f t="shared" si="85"/>
        <v/>
      </c>
      <c r="F27" s="209"/>
      <c r="G27" s="210" t="str">
        <f t="shared" si="86"/>
        <v/>
      </c>
      <c r="H27" s="209"/>
      <c r="I27" s="211"/>
      <c r="J27" s="308"/>
      <c r="K27" s="210" t="str">
        <f t="shared" si="87"/>
        <v/>
      </c>
      <c r="L27" s="213"/>
      <c r="M27" s="210" t="str">
        <f t="shared" si="88"/>
        <v/>
      </c>
      <c r="N27" s="213"/>
      <c r="O27" s="214"/>
      <c r="P27" s="213"/>
      <c r="Q27" s="210" t="str">
        <f t="shared" si="89"/>
        <v/>
      </c>
      <c r="R27" s="213"/>
      <c r="S27" s="210" t="str">
        <f t="shared" si="90"/>
        <v/>
      </c>
      <c r="T27" s="213"/>
      <c r="U27" s="215"/>
      <c r="V27" s="308"/>
      <c r="W27" s="210" t="str">
        <f t="shared" si="91"/>
        <v/>
      </c>
      <c r="X27" s="213"/>
      <c r="Y27" s="210" t="str">
        <f t="shared" si="92"/>
        <v/>
      </c>
      <c r="Z27" s="229"/>
      <c r="AA27" s="214"/>
      <c r="AB27" s="213"/>
      <c r="AC27" s="210" t="str">
        <f t="shared" si="93"/>
        <v/>
      </c>
      <c r="AD27" s="213"/>
      <c r="AE27" s="210" t="str">
        <f t="shared" si="94"/>
        <v/>
      </c>
      <c r="AF27" s="213"/>
      <c r="AG27" s="215"/>
      <c r="AH27" s="308">
        <v>3</v>
      </c>
      <c r="AI27" s="210">
        <f t="shared" si="95"/>
        <v>42</v>
      </c>
      <c r="AJ27" s="213">
        <v>1</v>
      </c>
      <c r="AK27" s="210">
        <f t="shared" si="96"/>
        <v>14</v>
      </c>
      <c r="AL27" s="213">
        <v>5</v>
      </c>
      <c r="AM27" s="214" t="s">
        <v>69</v>
      </c>
      <c r="AN27" s="308"/>
      <c r="AO27" s="210" t="str">
        <f t="shared" si="97"/>
        <v/>
      </c>
      <c r="AP27" s="213"/>
      <c r="AQ27" s="210" t="str">
        <f t="shared" si="98"/>
        <v/>
      </c>
      <c r="AR27" s="213"/>
      <c r="AS27" s="214"/>
      <c r="AT27" s="213"/>
      <c r="AU27" s="210" t="str">
        <f t="shared" si="99"/>
        <v/>
      </c>
      <c r="AV27" s="213"/>
      <c r="AW27" s="210" t="str">
        <f t="shared" si="100"/>
        <v/>
      </c>
      <c r="AX27" s="213"/>
      <c r="AY27" s="213"/>
      <c r="AZ27" s="353">
        <f t="shared" si="101"/>
        <v>3</v>
      </c>
      <c r="BA27" s="210">
        <f t="shared" si="102"/>
        <v>42</v>
      </c>
      <c r="BB27" s="216">
        <f t="shared" si="103"/>
        <v>1</v>
      </c>
      <c r="BC27" s="210">
        <f t="shared" si="104"/>
        <v>14</v>
      </c>
      <c r="BD27" s="216">
        <f t="shared" si="106"/>
        <v>5</v>
      </c>
      <c r="BE27" s="291">
        <f t="shared" si="105"/>
        <v>4</v>
      </c>
      <c r="BF27" s="349" t="s">
        <v>222</v>
      </c>
      <c r="BG27" s="175" t="s">
        <v>266</v>
      </c>
    </row>
    <row r="28" spans="1:59" ht="15.75" customHeight="1">
      <c r="A28" s="302" t="s">
        <v>303</v>
      </c>
      <c r="B28" s="303" t="s">
        <v>15</v>
      </c>
      <c r="C28" s="304" t="s">
        <v>113</v>
      </c>
      <c r="D28" s="209"/>
      <c r="E28" s="210" t="str">
        <f t="shared" si="85"/>
        <v/>
      </c>
      <c r="F28" s="209"/>
      <c r="G28" s="210" t="str">
        <f t="shared" si="86"/>
        <v/>
      </c>
      <c r="H28" s="209"/>
      <c r="I28" s="211"/>
      <c r="J28" s="308"/>
      <c r="K28" s="210" t="str">
        <f t="shared" si="87"/>
        <v/>
      </c>
      <c r="L28" s="213"/>
      <c r="M28" s="210" t="str">
        <f t="shared" si="88"/>
        <v/>
      </c>
      <c r="N28" s="213"/>
      <c r="O28" s="214"/>
      <c r="P28" s="213"/>
      <c r="Q28" s="210" t="str">
        <f t="shared" si="89"/>
        <v/>
      </c>
      <c r="R28" s="213"/>
      <c r="S28" s="210" t="str">
        <f t="shared" si="90"/>
        <v/>
      </c>
      <c r="T28" s="213"/>
      <c r="U28" s="215"/>
      <c r="V28" s="308"/>
      <c r="W28" s="210" t="str">
        <f t="shared" si="91"/>
        <v/>
      </c>
      <c r="X28" s="213"/>
      <c r="Y28" s="210" t="str">
        <f t="shared" si="92"/>
        <v/>
      </c>
      <c r="Z28" s="213"/>
      <c r="AA28" s="214"/>
      <c r="AB28" s="213"/>
      <c r="AC28" s="210" t="str">
        <f t="shared" si="93"/>
        <v/>
      </c>
      <c r="AD28" s="213"/>
      <c r="AE28" s="210" t="str">
        <f t="shared" si="94"/>
        <v/>
      </c>
      <c r="AF28" s="213"/>
      <c r="AG28" s="215"/>
      <c r="AH28" s="308">
        <v>2</v>
      </c>
      <c r="AI28" s="210">
        <f t="shared" si="95"/>
        <v>28</v>
      </c>
      <c r="AJ28" s="213"/>
      <c r="AK28" s="210" t="str">
        <f t="shared" si="96"/>
        <v/>
      </c>
      <c r="AL28" s="213">
        <v>2</v>
      </c>
      <c r="AM28" s="214" t="s">
        <v>104</v>
      </c>
      <c r="AN28" s="308"/>
      <c r="AO28" s="210" t="str">
        <f t="shared" si="97"/>
        <v/>
      </c>
      <c r="AP28" s="213"/>
      <c r="AQ28" s="210" t="str">
        <f t="shared" si="98"/>
        <v/>
      </c>
      <c r="AR28" s="213"/>
      <c r="AS28" s="214"/>
      <c r="AT28" s="213"/>
      <c r="AU28" s="210" t="str">
        <f t="shared" si="99"/>
        <v/>
      </c>
      <c r="AV28" s="213"/>
      <c r="AW28" s="210" t="str">
        <f t="shared" si="100"/>
        <v/>
      </c>
      <c r="AX28" s="213"/>
      <c r="AY28" s="213"/>
      <c r="AZ28" s="353">
        <f t="shared" si="101"/>
        <v>2</v>
      </c>
      <c r="BA28" s="210">
        <f t="shared" si="102"/>
        <v>28</v>
      </c>
      <c r="BB28" s="216" t="str">
        <f t="shared" si="103"/>
        <v/>
      </c>
      <c r="BC28" s="210" t="str">
        <f t="shared" si="104"/>
        <v/>
      </c>
      <c r="BD28" s="216">
        <f t="shared" si="106"/>
        <v>2</v>
      </c>
      <c r="BE28" s="291">
        <f t="shared" si="105"/>
        <v>2</v>
      </c>
      <c r="BF28" s="349" t="s">
        <v>222</v>
      </c>
      <c r="BG28" s="175" t="s">
        <v>343</v>
      </c>
    </row>
    <row r="29" spans="1:59" ht="15.75" customHeight="1">
      <c r="A29" s="302" t="s">
        <v>329</v>
      </c>
      <c r="B29" s="358" t="s">
        <v>31</v>
      </c>
      <c r="C29" s="304" t="s">
        <v>325</v>
      </c>
      <c r="D29" s="209"/>
      <c r="E29" s="210" t="str">
        <f t="shared" si="85"/>
        <v/>
      </c>
      <c r="F29" s="209"/>
      <c r="G29" s="210" t="str">
        <f t="shared" si="86"/>
        <v/>
      </c>
      <c r="H29" s="209"/>
      <c r="I29" s="211"/>
      <c r="J29" s="308"/>
      <c r="K29" s="210" t="str">
        <f t="shared" si="87"/>
        <v/>
      </c>
      <c r="L29" s="213"/>
      <c r="M29" s="210" t="str">
        <f t="shared" si="88"/>
        <v/>
      </c>
      <c r="N29" s="213"/>
      <c r="O29" s="214"/>
      <c r="P29" s="213"/>
      <c r="Q29" s="210" t="str">
        <f t="shared" si="89"/>
        <v/>
      </c>
      <c r="R29" s="213"/>
      <c r="S29" s="210" t="str">
        <f t="shared" si="90"/>
        <v/>
      </c>
      <c r="T29" s="213"/>
      <c r="U29" s="215"/>
      <c r="V29" s="308"/>
      <c r="W29" s="210" t="str">
        <f t="shared" si="91"/>
        <v/>
      </c>
      <c r="X29" s="213"/>
      <c r="Y29" s="210" t="str">
        <f t="shared" si="92"/>
        <v/>
      </c>
      <c r="Z29" s="213"/>
      <c r="AA29" s="214"/>
      <c r="AB29" s="213"/>
      <c r="AC29" s="210" t="str">
        <f t="shared" si="93"/>
        <v/>
      </c>
      <c r="AD29" s="213"/>
      <c r="AE29" s="210" t="str">
        <f t="shared" si="94"/>
        <v/>
      </c>
      <c r="AF29" s="213"/>
      <c r="AG29" s="357"/>
      <c r="AH29" s="308">
        <v>3</v>
      </c>
      <c r="AI29" s="210">
        <f t="shared" si="95"/>
        <v>42</v>
      </c>
      <c r="AJ29" s="213">
        <v>1</v>
      </c>
      <c r="AK29" s="210">
        <f t="shared" si="96"/>
        <v>14</v>
      </c>
      <c r="AL29" s="213">
        <v>5</v>
      </c>
      <c r="AM29" s="214" t="s">
        <v>69</v>
      </c>
      <c r="AN29" s="308"/>
      <c r="AO29" s="210" t="str">
        <f t="shared" si="97"/>
        <v/>
      </c>
      <c r="AP29" s="213"/>
      <c r="AQ29" s="210" t="str">
        <f t="shared" si="98"/>
        <v/>
      </c>
      <c r="AR29" s="213"/>
      <c r="AS29" s="214"/>
      <c r="AT29" s="213"/>
      <c r="AU29" s="210" t="str">
        <f t="shared" si="99"/>
        <v/>
      </c>
      <c r="AV29" s="213"/>
      <c r="AW29" s="210" t="str">
        <f t="shared" si="100"/>
        <v/>
      </c>
      <c r="AX29" s="213"/>
      <c r="AY29" s="213"/>
      <c r="AZ29" s="353">
        <f t="shared" si="101"/>
        <v>3</v>
      </c>
      <c r="BA29" s="210">
        <f t="shared" si="102"/>
        <v>42</v>
      </c>
      <c r="BB29" s="216">
        <f t="shared" si="103"/>
        <v>1</v>
      </c>
      <c r="BC29" s="210">
        <f t="shared" si="104"/>
        <v>14</v>
      </c>
      <c r="BD29" s="216">
        <f t="shared" si="106"/>
        <v>5</v>
      </c>
      <c r="BE29" s="291">
        <f t="shared" si="105"/>
        <v>4</v>
      </c>
      <c r="BF29" s="349" t="s">
        <v>222</v>
      </c>
      <c r="BG29" s="175" t="s">
        <v>245</v>
      </c>
    </row>
    <row r="30" spans="1:59" ht="15.75" customHeight="1">
      <c r="A30" s="302" t="s">
        <v>330</v>
      </c>
      <c r="B30" s="303" t="s">
        <v>31</v>
      </c>
      <c r="C30" s="304" t="s">
        <v>187</v>
      </c>
      <c r="D30" s="209"/>
      <c r="E30" s="210" t="str">
        <f t="shared" ref="E30" si="107">IF(D30*14=0,"",D30*14)</f>
        <v/>
      </c>
      <c r="F30" s="209"/>
      <c r="G30" s="210" t="str">
        <f t="shared" ref="G30" si="108">IF(F30*14=0,"",F30*14)</f>
        <v/>
      </c>
      <c r="H30" s="209"/>
      <c r="I30" s="211"/>
      <c r="J30" s="308"/>
      <c r="K30" s="210" t="str">
        <f t="shared" ref="K30" si="109">IF(J30*14=0,"",J30*14)</f>
        <v/>
      </c>
      <c r="L30" s="213"/>
      <c r="M30" s="210" t="str">
        <f t="shared" ref="M30" si="110">IF(L30*14=0,"",L30*14)</f>
        <v/>
      </c>
      <c r="N30" s="213"/>
      <c r="O30" s="214"/>
      <c r="P30" s="213"/>
      <c r="Q30" s="210" t="str">
        <f t="shared" ref="Q30" si="111">IF(P30*14=0,"",P30*14)</f>
        <v/>
      </c>
      <c r="R30" s="213"/>
      <c r="S30" s="210" t="str">
        <f t="shared" ref="S30" si="112">IF(R30*14=0,"",R30*14)</f>
        <v/>
      </c>
      <c r="T30" s="213"/>
      <c r="U30" s="215"/>
      <c r="V30" s="308"/>
      <c r="W30" s="210" t="str">
        <f t="shared" ref="W30" si="113">IF(V30*14=0,"",V30*14)</f>
        <v/>
      </c>
      <c r="X30" s="213"/>
      <c r="Y30" s="210" t="str">
        <f t="shared" ref="Y30" si="114">IF(X30*14=0,"",X30*14)</f>
        <v/>
      </c>
      <c r="Z30" s="229"/>
      <c r="AA30" s="275"/>
      <c r="AB30" s="213"/>
      <c r="AC30" s="210" t="str">
        <f t="shared" ref="AC30" si="115">IF(AB30*14=0,"",AB30*14)</f>
        <v/>
      </c>
      <c r="AD30" s="213"/>
      <c r="AE30" s="210" t="str">
        <f t="shared" ref="AE30" si="116">IF(AD30*14=0,"",AD30*14)</f>
        <v/>
      </c>
      <c r="AF30" s="213"/>
      <c r="AG30" s="215"/>
      <c r="AH30" s="308"/>
      <c r="AI30" s="210" t="str">
        <f t="shared" si="95"/>
        <v/>
      </c>
      <c r="AJ30" s="213">
        <v>5</v>
      </c>
      <c r="AK30" s="210">
        <f t="shared" si="96"/>
        <v>70</v>
      </c>
      <c r="AL30" s="213">
        <v>5</v>
      </c>
      <c r="AM30" s="214" t="s">
        <v>150</v>
      </c>
      <c r="AN30" s="308"/>
      <c r="AO30" s="210" t="str">
        <f t="shared" ref="AO30" si="117">IF(AN30*14=0,"",AN30*14)</f>
        <v/>
      </c>
      <c r="AP30" s="213"/>
      <c r="AQ30" s="210" t="str">
        <f t="shared" ref="AQ30" si="118">IF(AP30*14=0,"",AP30*14)</f>
        <v/>
      </c>
      <c r="AR30" s="213"/>
      <c r="AS30" s="214"/>
      <c r="AT30" s="213"/>
      <c r="AU30" s="210" t="str">
        <f t="shared" ref="AU30" si="119">IF(AT30*14=0,"",AT30*14)</f>
        <v/>
      </c>
      <c r="AV30" s="213"/>
      <c r="AW30" s="210" t="str">
        <f t="shared" ref="AW30" si="120">IF(AV30*14=0,"",AV30*14)</f>
        <v/>
      </c>
      <c r="AX30" s="213"/>
      <c r="AY30" s="213"/>
      <c r="AZ30" s="353" t="str">
        <f t="shared" ref="AZ30" si="121">IF(D30+J30+P30+V30+AB30+AH30+AN30+AT30=0,"",D30+J30+P30+V30+AB30+AH30+AN30+AT30)</f>
        <v/>
      </c>
      <c r="BA30" s="210" t="str">
        <f t="shared" ref="BA30" si="122">IF((D30+J30+P30+V30+AB30+AH30+AN30+AT30)*14=0,"",(D30+J30+P30+V30+AB30+AH30+AN30+AT30)*14)</f>
        <v/>
      </c>
      <c r="BB30" s="216">
        <f t="shared" ref="BB30" si="123">IF(F30+L30+R30+X30+AD30+AJ30+AP30+AV30=0,"",F30+L30+R30+X30+AD30+AJ30+AP30+AV30)</f>
        <v>5</v>
      </c>
      <c r="BC30" s="210">
        <f t="shared" ref="BC30" si="124">IF((L30+F30+R30+X30+AD30+AJ30+AP30+AV30)*14=0,"",(L30+F30+R30+X30+AD30+AJ30+AP30+AV30)*14)</f>
        <v>70</v>
      </c>
      <c r="BD30" s="216">
        <f t="shared" ref="BD30" si="125">IF(N30+H30+T30+Z30+AF30+AL30+AR30+AX30=0,"",N30+H30+T30+Z30+AF30+AL30+AR30+AX30)</f>
        <v>5</v>
      </c>
      <c r="BE30" s="291">
        <f t="shared" ref="BE30" si="126">IF(D30+F30+L30+J30+P30+R30+V30+X30+AB30+AD30+AH30+AJ30+AN30+AP30+AT30+AV30=0,"",D30+F30+L30+J30+P30+R30+V30+X30+AB30+AD30+AH30+AJ30+AN30+AP30+AT30+AV30)</f>
        <v>5</v>
      </c>
      <c r="BF30" s="349" t="s">
        <v>222</v>
      </c>
      <c r="BG30" s="175" t="s">
        <v>351</v>
      </c>
    </row>
    <row r="31" spans="1:59">
      <c r="A31" s="302"/>
      <c r="B31" s="303" t="s">
        <v>114</v>
      </c>
      <c r="C31" s="304" t="s">
        <v>118</v>
      </c>
      <c r="D31" s="209"/>
      <c r="E31" s="210" t="str">
        <f>IF(D31*14=0,"",D31*14)</f>
        <v/>
      </c>
      <c r="F31" s="209"/>
      <c r="G31" s="210" t="str">
        <f>IF(F31*14=0,"",F31*14)</f>
        <v/>
      </c>
      <c r="H31" s="209"/>
      <c r="I31" s="211"/>
      <c r="J31" s="308"/>
      <c r="K31" s="210" t="str">
        <f>IF(J31*14=0,"",J31*14)</f>
        <v/>
      </c>
      <c r="L31" s="213"/>
      <c r="M31" s="210" t="str">
        <f>IF(L31*14=0,"",L31*14)</f>
        <v/>
      </c>
      <c r="N31" s="213"/>
      <c r="O31" s="214"/>
      <c r="P31" s="213"/>
      <c r="Q31" s="210" t="str">
        <f>IF(P31*14=0,"",P31*14)</f>
        <v/>
      </c>
      <c r="R31" s="213"/>
      <c r="S31" s="210" t="str">
        <f>IF(R31*14=0,"",R31*14)</f>
        <v/>
      </c>
      <c r="T31" s="213"/>
      <c r="U31" s="215"/>
      <c r="V31" s="308"/>
      <c r="W31" s="210" t="str">
        <f>IF(V31*14=0,"",V31*14)</f>
        <v/>
      </c>
      <c r="X31" s="213"/>
      <c r="Y31" s="210" t="str">
        <f>IF(X31*14=0,"",X31*14)</f>
        <v/>
      </c>
      <c r="Z31" s="213"/>
      <c r="AA31" s="214"/>
      <c r="AB31" s="213"/>
      <c r="AC31" s="210" t="str">
        <f>IF(AB31*14=0,"",AB31*14)</f>
        <v/>
      </c>
      <c r="AD31" s="213"/>
      <c r="AE31" s="210" t="str">
        <f>IF(AD31*14=0,"",AD31*14)</f>
        <v/>
      </c>
      <c r="AF31" s="213"/>
      <c r="AG31" s="215"/>
      <c r="AH31" s="308">
        <v>1</v>
      </c>
      <c r="AI31" s="210">
        <f>IF(AH31*14=0,"",AH31*14)</f>
        <v>14</v>
      </c>
      <c r="AJ31" s="213">
        <v>1</v>
      </c>
      <c r="AK31" s="210">
        <f>IF(AJ31*14=0,"",AJ31*14)</f>
        <v>14</v>
      </c>
      <c r="AL31" s="213">
        <v>3</v>
      </c>
      <c r="AM31" s="214" t="s">
        <v>104</v>
      </c>
      <c r="AN31" s="308"/>
      <c r="AO31" s="210" t="str">
        <f>IF(AN31*14=0,"",AN31*14)</f>
        <v/>
      </c>
      <c r="AP31" s="213"/>
      <c r="AQ31" s="210" t="str">
        <f>IF(AP31*14=0,"",AP31*14)</f>
        <v/>
      </c>
      <c r="AR31" s="213"/>
      <c r="AS31" s="214"/>
      <c r="AT31" s="213"/>
      <c r="AU31" s="210" t="str">
        <f>IF(AT31*14=0,"",AT31*14)</f>
        <v/>
      </c>
      <c r="AV31" s="213"/>
      <c r="AW31" s="210" t="str">
        <f>IF(AV31*14=0,"",AV31*14)</f>
        <v/>
      </c>
      <c r="AX31" s="213"/>
      <c r="AY31" s="213"/>
      <c r="AZ31" s="353">
        <f>IF(D31+J31+P31+V31+AB31+AH31+AN31+AT31=0,"",D31+J31+P31+V31+AB31+AH31+AN31+AT31)</f>
        <v>1</v>
      </c>
      <c r="BA31" s="210">
        <f>IF((D31+J31+P31+V31+AB31+AH31+AN31+AT31)*14=0,"",(D31+J31+P31+V31+AB31+AH31+AN31+AT31)*14)</f>
        <v>14</v>
      </c>
      <c r="BB31" s="216">
        <f>IF(F31+L31+R31+X31+AD31+AJ31+AP31+AV31=0,"",F31+L31+R31+X31+AD31+AJ31+AP31+AV31)</f>
        <v>1</v>
      </c>
      <c r="BC31" s="210">
        <f>IF((L31+F31+R31+X31+AD31+AJ31+AP31+AV31)*14=0,"",(L31+F31+R31+X31+AD31+AJ31+AP31+AV31)*14)</f>
        <v>14</v>
      </c>
      <c r="BD31" s="216">
        <f>IF(N31+H31+T31+Z31+AF31+AL31+AR31+AX31=0,"",N31+H31+T31+Z31+AF31+AL31+AR31+AX31)</f>
        <v>3</v>
      </c>
      <c r="BE31" s="291">
        <f>IF(D31+F31+L31+J31+P31+R31+V31+X31+AB31+AD31+AH31+AJ31+AN31+AP31+AT31+AV31=0,"",D31+F31+L31+J31+P31+R31+V31+X31+AB31+AD31+AH31+AJ31+AN31+AP31+AT31+AV31)</f>
        <v>2</v>
      </c>
      <c r="BF31" s="349"/>
      <c r="BG31" s="175"/>
    </row>
    <row r="32" spans="1:59" ht="15.75" customHeight="1">
      <c r="A32" s="302" t="s">
        <v>305</v>
      </c>
      <c r="B32" s="303" t="s">
        <v>15</v>
      </c>
      <c r="C32" s="304" t="s">
        <v>117</v>
      </c>
      <c r="D32" s="209"/>
      <c r="E32" s="210" t="str">
        <f>IF(D32*14=0,"",D32*14)</f>
        <v/>
      </c>
      <c r="F32" s="209"/>
      <c r="G32" s="210" t="str">
        <f>IF(F32*14=0,"",F32*14)</f>
        <v/>
      </c>
      <c r="H32" s="209"/>
      <c r="I32" s="211"/>
      <c r="J32" s="308"/>
      <c r="K32" s="210" t="str">
        <f>IF(J32*14=0,"",J32*14)</f>
        <v/>
      </c>
      <c r="L32" s="213"/>
      <c r="M32" s="210" t="str">
        <f>IF(L32*14=0,"",L32*14)</f>
        <v/>
      </c>
      <c r="N32" s="213"/>
      <c r="O32" s="214"/>
      <c r="P32" s="213"/>
      <c r="Q32" s="210" t="str">
        <f>IF(P32*14=0,"",P32*14)</f>
        <v/>
      </c>
      <c r="R32" s="213"/>
      <c r="S32" s="210" t="str">
        <f>IF(R32*14=0,"",R32*14)</f>
        <v/>
      </c>
      <c r="T32" s="213"/>
      <c r="U32" s="215"/>
      <c r="V32" s="308"/>
      <c r="W32" s="210" t="str">
        <f>IF(V32*14=0,"",V32*14)</f>
        <v/>
      </c>
      <c r="X32" s="213"/>
      <c r="Y32" s="210" t="str">
        <f>IF(X32*14=0,"",X32*14)</f>
        <v/>
      </c>
      <c r="Z32" s="213"/>
      <c r="AA32" s="214"/>
      <c r="AB32" s="213"/>
      <c r="AC32" s="210" t="str">
        <f>IF(AB32*14=0,"",AB32*14)</f>
        <v/>
      </c>
      <c r="AD32" s="213"/>
      <c r="AE32" s="210" t="str">
        <f>IF(AD32*14=0,"",AD32*14)</f>
        <v/>
      </c>
      <c r="AF32" s="213"/>
      <c r="AG32" s="215"/>
      <c r="AH32" s="308"/>
      <c r="AI32" s="210" t="str">
        <f>IF(AH32*14=0,"",AH32*14)</f>
        <v/>
      </c>
      <c r="AJ32" s="213"/>
      <c r="AK32" s="210" t="str">
        <f>IF(AJ32*14=0,"",AJ32*14)</f>
        <v/>
      </c>
      <c r="AL32" s="213"/>
      <c r="AM32" s="214"/>
      <c r="AN32" s="308">
        <v>2</v>
      </c>
      <c r="AO32" s="210">
        <f>IF(AN32*14=0,"",AN32*14)</f>
        <v>28</v>
      </c>
      <c r="AP32" s="213"/>
      <c r="AQ32" s="210" t="str">
        <f>IF(AP32*14=0,"",AP32*14)</f>
        <v/>
      </c>
      <c r="AR32" s="213">
        <v>2</v>
      </c>
      <c r="AS32" s="214" t="s">
        <v>69</v>
      </c>
      <c r="AT32" s="213"/>
      <c r="AU32" s="210" t="str">
        <f>IF(AT32*14=0,"",AT32*14)</f>
        <v/>
      </c>
      <c r="AV32" s="213"/>
      <c r="AW32" s="210" t="str">
        <f>IF(AV32*14=0,"",AV32*14)</f>
        <v/>
      </c>
      <c r="AX32" s="213"/>
      <c r="AY32" s="213"/>
      <c r="AZ32" s="353">
        <f>IF(D32+J32+P32+V32+AB32+AH32+AN32+AT32=0,"",D32+J32+P32+V32+AB32+AH32+AN32+AT32)</f>
        <v>2</v>
      </c>
      <c r="BA32" s="210">
        <f>IF((D32+J32+P32+V32+AB32+AH32+AN32+AT32)*14=0,"",(D32+J32+P32+V32+AB32+AH32+AN32+AT32)*14)</f>
        <v>28</v>
      </c>
      <c r="BB32" s="216" t="str">
        <f>IF(F32+L32+R32+X32+AD32+AJ32+AP32+AV32=0,"",F32+L32+R32+X32+AD32+AJ32+AP32+AV32)</f>
        <v/>
      </c>
      <c r="BC32" s="210" t="str">
        <f>IF((L32+F32+R32+X32+AD32+AJ32+AP32+AV32)*14=0,"",(L32+F32+R32+X32+AD32+AJ32+AP32+AV32)*14)</f>
        <v/>
      </c>
      <c r="BD32" s="216">
        <f t="shared" si="12"/>
        <v>2</v>
      </c>
      <c r="BE32" s="291">
        <f>IF(D32+F32+L32+J32+P32+R32+V32+X32+AB32+AD32+AH32+AJ32+AN32+AP32+AT32+AV32=0,"",D32+F32+L32+J32+P32+R32+V32+X32+AB32+AD32+AH32+AJ32+AN32+AP32+AT32+AV32)</f>
        <v>2</v>
      </c>
      <c r="BF32" s="349" t="s">
        <v>222</v>
      </c>
      <c r="BG32" s="175" t="s">
        <v>348</v>
      </c>
    </row>
    <row r="33" spans="1:59" ht="15.75" customHeight="1">
      <c r="A33" s="302" t="s">
        <v>331</v>
      </c>
      <c r="B33" s="354" t="s">
        <v>31</v>
      </c>
      <c r="C33" s="304" t="s">
        <v>135</v>
      </c>
      <c r="D33" s="209"/>
      <c r="E33" s="210" t="str">
        <f t="shared" ref="E33" si="127">IF(D33*14=0,"",D33*14)</f>
        <v/>
      </c>
      <c r="F33" s="209"/>
      <c r="G33" s="210" t="str">
        <f t="shared" ref="G33" si="128">IF(F33*14=0,"",F33*14)</f>
        <v/>
      </c>
      <c r="H33" s="209"/>
      <c r="I33" s="211"/>
      <c r="J33" s="308"/>
      <c r="K33" s="210" t="str">
        <f t="shared" ref="K33" si="129">IF(J33*14=0,"",J33*14)</f>
        <v/>
      </c>
      <c r="L33" s="213"/>
      <c r="M33" s="210" t="str">
        <f t="shared" ref="M33" si="130">IF(L33*14=0,"",L33*14)</f>
        <v/>
      </c>
      <c r="N33" s="213"/>
      <c r="O33" s="214"/>
      <c r="P33" s="213"/>
      <c r="Q33" s="210" t="str">
        <f t="shared" ref="Q33" si="131">IF(P33*14=0,"",P33*14)</f>
        <v/>
      </c>
      <c r="R33" s="213"/>
      <c r="S33" s="210" t="str">
        <f t="shared" ref="S33" si="132">IF(R33*14=0,"",R33*14)</f>
        <v/>
      </c>
      <c r="T33" s="213"/>
      <c r="U33" s="215"/>
      <c r="V33" s="308"/>
      <c r="W33" s="210" t="str">
        <f t="shared" ref="W33" si="133">IF(V33*14=0,"",V33*14)</f>
        <v/>
      </c>
      <c r="X33" s="213"/>
      <c r="Y33" s="210" t="str">
        <f t="shared" ref="Y33" si="134">IF(X33*14=0,"",X33*14)</f>
        <v/>
      </c>
      <c r="Z33" s="213"/>
      <c r="AA33" s="214"/>
      <c r="AB33" s="213"/>
      <c r="AC33" s="210" t="str">
        <f>IF(AB33*14=0,"",AB33*14)</f>
        <v/>
      </c>
      <c r="AD33" s="213"/>
      <c r="AE33" s="210" t="str">
        <f>IF(AD33*14=0,"",AD33*14)</f>
        <v/>
      </c>
      <c r="AF33" s="213"/>
      <c r="AG33" s="211"/>
      <c r="AH33" s="308"/>
      <c r="AI33" s="210" t="str">
        <f>IF(AH33*14=0,"",AH33*14)</f>
        <v/>
      </c>
      <c r="AJ33" s="213"/>
      <c r="AK33" s="210" t="str">
        <f>IF(AJ33*14=0,"",AJ33*14)</f>
        <v/>
      </c>
      <c r="AL33" s="213"/>
      <c r="AM33" s="214"/>
      <c r="AN33" s="308">
        <v>2</v>
      </c>
      <c r="AO33" s="210">
        <f t="shared" ref="AO33" si="135">IF(AN33*14=0,"",AN33*14)</f>
        <v>28</v>
      </c>
      <c r="AP33" s="213">
        <v>2</v>
      </c>
      <c r="AQ33" s="210">
        <f t="shared" ref="AQ33" si="136">IF(AP33*14=0,"",AP33*14)</f>
        <v>28</v>
      </c>
      <c r="AR33" s="213">
        <v>5</v>
      </c>
      <c r="AS33" s="214" t="s">
        <v>150</v>
      </c>
      <c r="AT33" s="213"/>
      <c r="AU33" s="210" t="str">
        <f t="shared" ref="AU33" si="137">IF(AT33*14=0,"",AT33*14)</f>
        <v/>
      </c>
      <c r="AV33" s="213"/>
      <c r="AW33" s="210" t="str">
        <f t="shared" ref="AW33" si="138">IF(AV33*14=0,"",AV33*14)</f>
        <v/>
      </c>
      <c r="AX33" s="213"/>
      <c r="AY33" s="213"/>
      <c r="AZ33" s="353">
        <f t="shared" ref="AZ33" si="139">IF(D33+J33+P33+V33+AB33+AH33+AN33+AT33=0,"",D33+J33+P33+V33+AB33+AH33+AN33+AT33)</f>
        <v>2</v>
      </c>
      <c r="BA33" s="210">
        <f t="shared" ref="BA33" si="140">IF((D33+J33+P33+V33+AB33+AH33+AN33+AT33)*14=0,"",(D33+J33+P33+V33+AB33+AH33+AN33+AT33)*14)</f>
        <v>28</v>
      </c>
      <c r="BB33" s="216">
        <f t="shared" ref="BB33" si="141">IF(F33+L33+R33+X33+AD33+AJ33+AP33+AV33=0,"",F33+L33+R33+X33+AD33+AJ33+AP33+AV33)</f>
        <v>2</v>
      </c>
      <c r="BC33" s="210">
        <f t="shared" ref="BC33" si="142">IF((L33+F33+R33+X33+AD33+AJ33+AP33+AV33)*14=0,"",(L33+F33+R33+X33+AD33+AJ33+AP33+AV33)*14)</f>
        <v>28</v>
      </c>
      <c r="BD33" s="216">
        <f t="shared" ref="BD33" si="143">IF(N33+H33+T33+Z33+AF33+AL33+AR33+AX33=0,"",N33+H33+T33+Z33+AF33+AL33+AR33+AX33)</f>
        <v>5</v>
      </c>
      <c r="BE33" s="291">
        <f t="shared" ref="BE33" si="144">IF(D33+F33+L33+J33+P33+R33+V33+X33+AB33+AD33+AH33+AJ33+AN33+AP33+AT33+AV33=0,"",D33+F33+L33+J33+P33+R33+V33+X33+AB33+AD33+AH33+AJ33+AN33+AP33+AT33+AV33)</f>
        <v>4</v>
      </c>
      <c r="BF33" s="349" t="s">
        <v>222</v>
      </c>
      <c r="BG33" s="175" t="s">
        <v>266</v>
      </c>
    </row>
    <row r="34" spans="1:59" ht="15.75" customHeight="1">
      <c r="A34" s="302" t="s">
        <v>332</v>
      </c>
      <c r="B34" s="303" t="s">
        <v>31</v>
      </c>
      <c r="C34" s="304" t="s">
        <v>188</v>
      </c>
      <c r="D34" s="209"/>
      <c r="E34" s="210" t="str">
        <f t="shared" ref="E34:E40" si="145">IF(D34*14=0,"",D34*14)</f>
        <v/>
      </c>
      <c r="F34" s="209"/>
      <c r="G34" s="210" t="str">
        <f t="shared" ref="G34:G40" si="146">IF(F34*14=0,"",F34*14)</f>
        <v/>
      </c>
      <c r="H34" s="209"/>
      <c r="I34" s="211"/>
      <c r="J34" s="308"/>
      <c r="K34" s="210" t="str">
        <f t="shared" ref="K34:K40" si="147">IF(J34*14=0,"",J34*14)</f>
        <v/>
      </c>
      <c r="L34" s="213"/>
      <c r="M34" s="210" t="str">
        <f t="shared" ref="M34:M40" si="148">IF(L34*14=0,"",L34*14)</f>
        <v/>
      </c>
      <c r="N34" s="213"/>
      <c r="O34" s="214"/>
      <c r="P34" s="213"/>
      <c r="Q34" s="210" t="str">
        <f t="shared" ref="Q34:Q40" si="149">IF(P34*14=0,"",P34*14)</f>
        <v/>
      </c>
      <c r="R34" s="213"/>
      <c r="S34" s="210" t="str">
        <f t="shared" ref="S34:S40" si="150">IF(R34*14=0,"",R34*14)</f>
        <v/>
      </c>
      <c r="T34" s="213"/>
      <c r="U34" s="215"/>
      <c r="V34" s="308"/>
      <c r="W34" s="210" t="str">
        <f t="shared" ref="W34:W40" si="151">IF(V34*14=0,"",V34*14)</f>
        <v/>
      </c>
      <c r="X34" s="213"/>
      <c r="Y34" s="210" t="str">
        <f t="shared" ref="Y34:Y40" si="152">IF(X34*14=0,"",X34*14)</f>
        <v/>
      </c>
      <c r="Z34" s="213"/>
      <c r="AA34" s="214"/>
      <c r="AB34" s="213"/>
      <c r="AC34" s="210" t="str">
        <f t="shared" si="0"/>
        <v/>
      </c>
      <c r="AD34" s="213"/>
      <c r="AE34" s="210" t="str">
        <f t="shared" si="1"/>
        <v/>
      </c>
      <c r="AF34" s="213"/>
      <c r="AG34" s="215"/>
      <c r="AH34" s="308"/>
      <c r="AI34" s="210" t="str">
        <f t="shared" si="2"/>
        <v/>
      </c>
      <c r="AJ34" s="213"/>
      <c r="AK34" s="210" t="str">
        <f t="shared" si="3"/>
        <v/>
      </c>
      <c r="AL34" s="213"/>
      <c r="AM34" s="214"/>
      <c r="AN34" s="308">
        <v>8</v>
      </c>
      <c r="AO34" s="210">
        <f t="shared" si="4"/>
        <v>112</v>
      </c>
      <c r="AP34" s="213">
        <v>4</v>
      </c>
      <c r="AQ34" s="210">
        <f t="shared" si="5"/>
        <v>56</v>
      </c>
      <c r="AR34" s="213">
        <v>12</v>
      </c>
      <c r="AS34" s="214" t="s">
        <v>69</v>
      </c>
      <c r="AT34" s="213"/>
      <c r="AU34" s="210" t="str">
        <f t="shared" si="6"/>
        <v/>
      </c>
      <c r="AV34" s="213"/>
      <c r="AW34" s="210" t="str">
        <f t="shared" si="7"/>
        <v/>
      </c>
      <c r="AX34" s="213"/>
      <c r="AY34" s="211"/>
      <c r="AZ34" s="353">
        <f t="shared" si="8"/>
        <v>8</v>
      </c>
      <c r="BA34" s="210">
        <f t="shared" si="9"/>
        <v>112</v>
      </c>
      <c r="BB34" s="216">
        <f t="shared" si="10"/>
        <v>4</v>
      </c>
      <c r="BC34" s="210">
        <f t="shared" si="11"/>
        <v>56</v>
      </c>
      <c r="BD34" s="216">
        <f t="shared" si="12"/>
        <v>12</v>
      </c>
      <c r="BE34" s="291">
        <f t="shared" si="13"/>
        <v>12</v>
      </c>
      <c r="BF34" s="349" t="s">
        <v>222</v>
      </c>
      <c r="BG34" s="175" t="s">
        <v>351</v>
      </c>
    </row>
    <row r="35" spans="1:59" s="2" customFormat="1" ht="15.75" customHeight="1">
      <c r="A35" s="302" t="s">
        <v>333</v>
      </c>
      <c r="B35" s="303"/>
      <c r="C35" s="304" t="s">
        <v>189</v>
      </c>
      <c r="D35" s="209"/>
      <c r="E35" s="210" t="str">
        <f t="shared" ref="E35" si="153">IF(D35*14=0,"",D35*14)</f>
        <v/>
      </c>
      <c r="F35" s="209"/>
      <c r="G35" s="210" t="str">
        <f t="shared" ref="G35" si="154">IF(F35*14=0,"",F35*14)</f>
        <v/>
      </c>
      <c r="H35" s="209"/>
      <c r="I35" s="211"/>
      <c r="J35" s="308"/>
      <c r="K35" s="210" t="str">
        <f t="shared" ref="K35" si="155">IF(J35*14=0,"",J35*14)</f>
        <v/>
      </c>
      <c r="L35" s="213"/>
      <c r="M35" s="210" t="str">
        <f t="shared" ref="M35" si="156">IF(L35*14=0,"",L35*14)</f>
        <v/>
      </c>
      <c r="N35" s="213"/>
      <c r="O35" s="214"/>
      <c r="P35" s="213"/>
      <c r="Q35" s="210" t="str">
        <f t="shared" ref="Q35" si="157">IF(P35*14=0,"",P35*14)</f>
        <v/>
      </c>
      <c r="R35" s="213"/>
      <c r="S35" s="210" t="str">
        <f t="shared" ref="S35" si="158">IF(R35*14=0,"",R35*14)</f>
        <v/>
      </c>
      <c r="T35" s="213"/>
      <c r="U35" s="215"/>
      <c r="V35" s="308"/>
      <c r="W35" s="210" t="str">
        <f t="shared" ref="W35" si="159">IF(V35*14=0,"",V35*14)</f>
        <v/>
      </c>
      <c r="X35" s="213"/>
      <c r="Y35" s="210" t="str">
        <f t="shared" ref="Y35" si="160">IF(X35*14=0,"",X35*14)</f>
        <v/>
      </c>
      <c r="Z35" s="213"/>
      <c r="AA35" s="214"/>
      <c r="AB35" s="213"/>
      <c r="AC35" s="210" t="str">
        <f t="shared" ref="AC35" si="161">IF(AB35*14=0,"",AB35*14)</f>
        <v/>
      </c>
      <c r="AD35" s="213"/>
      <c r="AE35" s="210" t="str">
        <f t="shared" ref="AE35" si="162">IF(AD35*14=0,"",AD35*14)</f>
        <v/>
      </c>
      <c r="AF35" s="213"/>
      <c r="AG35" s="215"/>
      <c r="AH35" s="308"/>
      <c r="AI35" s="210" t="str">
        <f t="shared" ref="AI35" si="163">IF(AH35*14=0,"",AH35*14)</f>
        <v/>
      </c>
      <c r="AJ35" s="213"/>
      <c r="AK35" s="210" t="str">
        <f t="shared" ref="AK35" si="164">IF(AJ35*14=0,"",AJ35*14)</f>
        <v/>
      </c>
      <c r="AL35" s="213"/>
      <c r="AM35" s="214"/>
      <c r="AN35" s="308"/>
      <c r="AO35" s="210" t="str">
        <f t="shared" si="4"/>
        <v/>
      </c>
      <c r="AP35" s="213">
        <v>8</v>
      </c>
      <c r="AQ35" s="210">
        <f t="shared" si="5"/>
        <v>112</v>
      </c>
      <c r="AR35" s="213">
        <v>8</v>
      </c>
      <c r="AS35" s="214" t="s">
        <v>150</v>
      </c>
      <c r="AT35" s="213"/>
      <c r="AU35" s="210" t="str">
        <f t="shared" ref="AU35" si="165">IF(AT35*14=0,"",AT35*14)</f>
        <v/>
      </c>
      <c r="AV35" s="213"/>
      <c r="AW35" s="210" t="str">
        <f t="shared" ref="AW35" si="166">IF(AV35*14=0,"",AV35*14)</f>
        <v/>
      </c>
      <c r="AX35" s="213"/>
      <c r="AY35" s="211"/>
      <c r="AZ35" s="353" t="str">
        <f t="shared" ref="AZ35" si="167">IF(D35+J35+P35+V35+AB35+AH35+AN35+AT35=0,"",D35+J35+P35+V35+AB35+AH35+AN35+AT35)</f>
        <v/>
      </c>
      <c r="BA35" s="210" t="str">
        <f t="shared" ref="BA35" si="168">IF((D35+J35+P35+V35+AB35+AH35+AN35+AT35)*14=0,"",(D35+J35+P35+V35+AB35+AH35+AN35+AT35)*14)</f>
        <v/>
      </c>
      <c r="BB35" s="216">
        <f t="shared" ref="BB35" si="169">IF(F35+L35+R35+X35+AD35+AJ35+AP35+AV35=0,"",F35+L35+R35+X35+AD35+AJ35+AP35+AV35)</f>
        <v>8</v>
      </c>
      <c r="BC35" s="210">
        <f t="shared" ref="BC35" si="170">IF((L35+F35+R35+X35+AD35+AJ35+AP35+AV35)*14=0,"",(L35+F35+R35+X35+AD35+AJ35+AP35+AV35)*14)</f>
        <v>112</v>
      </c>
      <c r="BD35" s="216">
        <f t="shared" ref="BD35" si="171">IF(N35+H35+T35+Z35+AF35+AL35+AR35+AX35=0,"",N35+H35+T35+Z35+AF35+AL35+AR35+AX35)</f>
        <v>8</v>
      </c>
      <c r="BE35" s="291">
        <f t="shared" ref="BE35" si="172">IF(D35+F35+L35+J35+P35+R35+V35+X35+AB35+AD35+AH35+AJ35+AN35+AP35+AT35+AV35=0,"",D35+F35+L35+J35+P35+R35+V35+X35+AB35+AD35+AH35+AJ35+AN35+AP35+AT35+AV35)</f>
        <v>8</v>
      </c>
      <c r="BF35" s="349" t="s">
        <v>222</v>
      </c>
      <c r="BG35" s="175" t="s">
        <v>460</v>
      </c>
    </row>
    <row r="36" spans="1:59" ht="15.75" customHeight="1">
      <c r="A36" s="302"/>
      <c r="B36" s="303" t="s">
        <v>114</v>
      </c>
      <c r="C36" s="304" t="s">
        <v>125</v>
      </c>
      <c r="D36" s="209"/>
      <c r="E36" s="210" t="str">
        <f>IF(D36*14=0,"",D36*14)</f>
        <v/>
      </c>
      <c r="F36" s="209"/>
      <c r="G36" s="210" t="str">
        <f>IF(F36*14=0,"",F36*14)</f>
        <v/>
      </c>
      <c r="H36" s="209"/>
      <c r="I36" s="211"/>
      <c r="J36" s="308"/>
      <c r="K36" s="210" t="str">
        <f>IF(J36*14=0,"",J36*14)</f>
        <v/>
      </c>
      <c r="L36" s="213"/>
      <c r="M36" s="210" t="str">
        <f>IF(L36*14=0,"",L36*14)</f>
        <v/>
      </c>
      <c r="N36" s="213"/>
      <c r="O36" s="214"/>
      <c r="P36" s="213"/>
      <c r="Q36" s="210" t="str">
        <f>IF(P36*14=0,"",P36*14)</f>
        <v/>
      </c>
      <c r="R36" s="213"/>
      <c r="S36" s="210" t="str">
        <f>IF(R36*14=0,"",R36*14)</f>
        <v/>
      </c>
      <c r="T36" s="213"/>
      <c r="U36" s="215"/>
      <c r="V36" s="308"/>
      <c r="W36" s="210" t="str">
        <f>IF(V36*14=0,"",V36*14)</f>
        <v/>
      </c>
      <c r="X36" s="213"/>
      <c r="Y36" s="210" t="str">
        <f>IF(X36*14=0,"",X36*14)</f>
        <v/>
      </c>
      <c r="Z36" s="213"/>
      <c r="AA36" s="214"/>
      <c r="AB36" s="213"/>
      <c r="AC36" s="210" t="str">
        <f>IF(AB36*14=0,"",AB36*14)</f>
        <v/>
      </c>
      <c r="AD36" s="213"/>
      <c r="AE36" s="210" t="str">
        <f>IF(AD36*14=0,"",AD36*14)</f>
        <v/>
      </c>
      <c r="AF36" s="213"/>
      <c r="AG36" s="215"/>
      <c r="AH36" s="308"/>
      <c r="AI36" s="210" t="str">
        <f>IF(AH36*14=0,"",AH36*14)</f>
        <v/>
      </c>
      <c r="AJ36" s="213"/>
      <c r="AK36" s="210" t="str">
        <f>IF(AJ36*14=0,"",AJ36*14)</f>
        <v/>
      </c>
      <c r="AL36" s="213"/>
      <c r="AM36" s="214"/>
      <c r="AN36" s="308">
        <v>1</v>
      </c>
      <c r="AO36" s="210">
        <f>IF(AN36*14=0,"",AN36*14)</f>
        <v>14</v>
      </c>
      <c r="AP36" s="213">
        <v>1</v>
      </c>
      <c r="AQ36" s="210">
        <f t="shared" ref="AQ36" si="173">IF(AP36*14=0,"",AP36*14)</f>
        <v>14</v>
      </c>
      <c r="AR36" s="213">
        <v>3</v>
      </c>
      <c r="AS36" s="214" t="s">
        <v>104</v>
      </c>
      <c r="AT36" s="213"/>
      <c r="AU36" s="210" t="str">
        <f>IF(AT36*14=0,"",AT36*14)</f>
        <v/>
      </c>
      <c r="AV36" s="213"/>
      <c r="AW36" s="210" t="str">
        <f>IF(AV36*14=0,"",AV36*14)</f>
        <v/>
      </c>
      <c r="AX36" s="213"/>
      <c r="AY36" s="213"/>
      <c r="AZ36" s="353">
        <f>IF(D36+J36+P36+V36+AB36+AH36+AN36+AT36=0,"",D36+J36+P36+V36+AB36+AH36+AN36+AT36)</f>
        <v>1</v>
      </c>
      <c r="BA36" s="210">
        <f>IF((D36+J36+P36+V36+AB36+AH36+AN36+AT36)*14=0,"",(D36+J36+P36+V36+AB36+AH36+AN36+AT36)*14)</f>
        <v>14</v>
      </c>
      <c r="BB36" s="216">
        <f>IF(F36+L36+R36+X36+AD36+AJ36+AP36+AV36=0,"",F36+L36+R36+X36+AD36+AJ36+AP36+AV36)</f>
        <v>1</v>
      </c>
      <c r="BC36" s="210">
        <f>IF((L36+F36+R36+X36+AD36+AJ36+AP36+AV36)*14=0,"",(L36+F36+R36+X36+AD36+AJ36+AP36+AV36)*14)</f>
        <v>14</v>
      </c>
      <c r="BD36" s="216">
        <f>IF(N36+H36+T36+Z36+AF36+AL36+AR36+AX36=0,"",N36+H36+T36+Z36+AF36+AL36+AR36+AX36)</f>
        <v>3</v>
      </c>
      <c r="BE36" s="291">
        <f>IF(D36+F36+L36+J36+P36+R36+V36+X36+AB36+AD36+AH36+AJ36+AN36+AP36+AT36+AV36=0,"",D36+F36+L36+J36+P36+R36+V36+X36+AB36+AD36+AH36+AJ36+AN36+AP36+AT36+AV36)</f>
        <v>2</v>
      </c>
      <c r="BF36" s="349"/>
      <c r="BG36" s="175"/>
    </row>
    <row r="37" spans="1:59" s="2" customFormat="1" ht="15.75" customHeight="1">
      <c r="A37" s="660" t="s">
        <v>613</v>
      </c>
      <c r="B37" s="303" t="s">
        <v>31</v>
      </c>
      <c r="C37" s="304" t="s">
        <v>190</v>
      </c>
      <c r="D37" s="209"/>
      <c r="E37" s="210" t="str">
        <f t="shared" si="145"/>
        <v/>
      </c>
      <c r="F37" s="209"/>
      <c r="G37" s="210" t="str">
        <f t="shared" si="146"/>
        <v/>
      </c>
      <c r="H37" s="209"/>
      <c r="I37" s="211"/>
      <c r="J37" s="308"/>
      <c r="K37" s="210" t="str">
        <f t="shared" si="147"/>
        <v/>
      </c>
      <c r="L37" s="213"/>
      <c r="M37" s="210" t="str">
        <f t="shared" si="148"/>
        <v/>
      </c>
      <c r="N37" s="213"/>
      <c r="O37" s="214"/>
      <c r="P37" s="213"/>
      <c r="Q37" s="210" t="str">
        <f t="shared" si="149"/>
        <v/>
      </c>
      <c r="R37" s="213"/>
      <c r="S37" s="210" t="str">
        <f t="shared" si="150"/>
        <v/>
      </c>
      <c r="T37" s="213"/>
      <c r="U37" s="215"/>
      <c r="V37" s="308"/>
      <c r="W37" s="210" t="str">
        <f t="shared" si="151"/>
        <v/>
      </c>
      <c r="X37" s="213"/>
      <c r="Y37" s="210" t="str">
        <f t="shared" si="152"/>
        <v/>
      </c>
      <c r="Z37" s="213"/>
      <c r="AA37" s="214"/>
      <c r="AB37" s="213"/>
      <c r="AC37" s="210" t="str">
        <f t="shared" si="0"/>
        <v/>
      </c>
      <c r="AD37" s="213"/>
      <c r="AE37" s="210" t="str">
        <f t="shared" si="1"/>
        <v/>
      </c>
      <c r="AF37" s="213"/>
      <c r="AG37" s="215"/>
      <c r="AH37" s="308"/>
      <c r="AI37" s="210" t="str">
        <f t="shared" si="2"/>
        <v/>
      </c>
      <c r="AJ37" s="213"/>
      <c r="AK37" s="210" t="str">
        <f t="shared" si="3"/>
        <v/>
      </c>
      <c r="AL37" s="213"/>
      <c r="AM37" s="214"/>
      <c r="AN37" s="308"/>
      <c r="AO37" s="210" t="str">
        <f t="shared" si="4"/>
        <v/>
      </c>
      <c r="AP37" s="213"/>
      <c r="AQ37" s="210" t="str">
        <f t="shared" si="5"/>
        <v/>
      </c>
      <c r="AR37" s="213"/>
      <c r="AS37" s="214"/>
      <c r="AT37" s="213"/>
      <c r="AU37" s="210" t="str">
        <f t="shared" si="6"/>
        <v/>
      </c>
      <c r="AV37" s="213">
        <v>6</v>
      </c>
      <c r="AW37" s="210">
        <f t="shared" si="7"/>
        <v>84</v>
      </c>
      <c r="AX37" s="653">
        <v>9</v>
      </c>
      <c r="AY37" s="211" t="s">
        <v>139</v>
      </c>
      <c r="AZ37" s="353" t="str">
        <f t="shared" si="8"/>
        <v/>
      </c>
      <c r="BA37" s="210" t="str">
        <f t="shared" si="9"/>
        <v/>
      </c>
      <c r="BB37" s="216">
        <f t="shared" si="10"/>
        <v>6</v>
      </c>
      <c r="BC37" s="210">
        <f t="shared" si="11"/>
        <v>84</v>
      </c>
      <c r="BD37" s="216">
        <f t="shared" si="12"/>
        <v>9</v>
      </c>
      <c r="BE37" s="291">
        <f t="shared" si="13"/>
        <v>6</v>
      </c>
      <c r="BF37" s="349" t="s">
        <v>222</v>
      </c>
      <c r="BG37" s="175" t="s">
        <v>351</v>
      </c>
    </row>
    <row r="38" spans="1:59" ht="15.75" customHeight="1">
      <c r="A38" s="302" t="s">
        <v>334</v>
      </c>
      <c r="B38" s="303" t="s">
        <v>31</v>
      </c>
      <c r="C38" s="304" t="s">
        <v>191</v>
      </c>
      <c r="D38" s="209"/>
      <c r="E38" s="210" t="str">
        <f>IF(D38*14=0,"",D38*14)</f>
        <v/>
      </c>
      <c r="F38" s="209"/>
      <c r="G38" s="210" t="str">
        <f>IF(F38*14=0,"",F38*14)</f>
        <v/>
      </c>
      <c r="H38" s="209"/>
      <c r="I38" s="211"/>
      <c r="J38" s="308"/>
      <c r="K38" s="210" t="str">
        <f>IF(J38*14=0,"",J38*14)</f>
        <v/>
      </c>
      <c r="L38" s="213"/>
      <c r="M38" s="210" t="str">
        <f>IF(L38*14=0,"",L38*14)</f>
        <v/>
      </c>
      <c r="N38" s="213"/>
      <c r="O38" s="214"/>
      <c r="P38" s="213"/>
      <c r="Q38" s="210" t="str">
        <f>IF(P38*14=0,"",P38*14)</f>
        <v/>
      </c>
      <c r="R38" s="213"/>
      <c r="S38" s="210" t="str">
        <f>IF(R38*14=0,"",R38*14)</f>
        <v/>
      </c>
      <c r="T38" s="213"/>
      <c r="U38" s="215"/>
      <c r="V38" s="308"/>
      <c r="W38" s="210" t="str">
        <f>IF(V38*14=0,"",V38*14)</f>
        <v/>
      </c>
      <c r="X38" s="213"/>
      <c r="Y38" s="210" t="str">
        <f>IF(X38*14=0,"",X38*14)</f>
        <v/>
      </c>
      <c r="Z38" s="213"/>
      <c r="AA38" s="214"/>
      <c r="AB38" s="213"/>
      <c r="AC38" s="210" t="str">
        <f>IF(AB38*14=0,"",AB38*14)</f>
        <v/>
      </c>
      <c r="AD38" s="213"/>
      <c r="AE38" s="210" t="str">
        <f>IF(AD38*14=0,"",AD38*14)</f>
        <v/>
      </c>
      <c r="AF38" s="213"/>
      <c r="AG38" s="215"/>
      <c r="AH38" s="308"/>
      <c r="AI38" s="210" t="str">
        <f>IF(AH38*14=0,"",AH38*14)</f>
        <v/>
      </c>
      <c r="AJ38" s="213"/>
      <c r="AK38" s="210" t="str">
        <f>IF(AJ38*14=0,"",AJ38*14)</f>
        <v/>
      </c>
      <c r="AL38" s="213"/>
      <c r="AM38" s="214"/>
      <c r="AN38" s="308"/>
      <c r="AO38" s="210" t="str">
        <f>IF(AN38*14=0,"",AN38*14)</f>
        <v/>
      </c>
      <c r="AP38" s="229"/>
      <c r="AQ38" s="210" t="str">
        <f>IF(AP38*14=0,"",AP38*14)</f>
        <v/>
      </c>
      <c r="AR38" s="229"/>
      <c r="AS38" s="230"/>
      <c r="AT38" s="213"/>
      <c r="AU38" s="210" t="str">
        <f>IF(AT38*14=0,"",AT38*14)</f>
        <v/>
      </c>
      <c r="AV38" s="213">
        <v>4</v>
      </c>
      <c r="AW38" s="210">
        <f>IF(AV38*14=0,"",AV38*14)</f>
        <v>56</v>
      </c>
      <c r="AX38" s="213">
        <v>7</v>
      </c>
      <c r="AY38" s="211" t="s">
        <v>150</v>
      </c>
      <c r="AZ38" s="353" t="str">
        <f>IF(D38+J38+P38+V38+AB38+AH38+AN38+AT38=0,"",D38+J38+P38+V38+AB38+AH38+AN38+AT38)</f>
        <v/>
      </c>
      <c r="BA38" s="210" t="str">
        <f>IF((D38+J38+P38+V38+AB38+AH38+AN38+AT38)*14=0,"",(D38+J38+P38+V38+AB38+AH38+AN38+AT38)*14)</f>
        <v/>
      </c>
      <c r="BB38" s="216">
        <f>IF(F38+L38+R38+X38+AD38+AJ38+AP38+AV38=0,"",F38+L38+R38+X38+AD38+AJ38+AP38+AV38)</f>
        <v>4</v>
      </c>
      <c r="BC38" s="210">
        <f>IF((L38+F38+R38+X38+AD38+AJ38+AP38+AV38)*14=0,"",(L38+F38+R38+X38+AD38+AJ38+AP38+AV38)*14)</f>
        <v>56</v>
      </c>
      <c r="BD38" s="216">
        <f>IF(N38+H38+T38+Z38+AF38+AL38+AR38+AX38=0,"",N38+H38+T38+Z38+AF38+AL38+AR38+AX38)</f>
        <v>7</v>
      </c>
      <c r="BE38" s="291">
        <f>IF(D38+F38+L38+J38+P38+R38+V38+X38+AB38+AD38+AH38+AJ38+AN38+AP38+AT38+AV38=0,"",D38+F38+L38+J38+P38+R38+V38+X38+AB38+AD38+AH38+AJ38+AN38+AP38+AT38+AV38)</f>
        <v>4</v>
      </c>
      <c r="BF38" s="349" t="s">
        <v>222</v>
      </c>
      <c r="BG38" s="175" t="s">
        <v>460</v>
      </c>
    </row>
    <row r="39" spans="1:59" s="17" customFormat="1" ht="15.75" customHeight="1">
      <c r="A39" s="302"/>
      <c r="B39" s="303" t="s">
        <v>114</v>
      </c>
      <c r="C39" s="304" t="s">
        <v>129</v>
      </c>
      <c r="D39" s="209"/>
      <c r="E39" s="210" t="str">
        <f t="shared" si="145"/>
        <v/>
      </c>
      <c r="F39" s="209"/>
      <c r="G39" s="210" t="str">
        <f t="shared" si="146"/>
        <v/>
      </c>
      <c r="H39" s="209"/>
      <c r="I39" s="211"/>
      <c r="J39" s="308"/>
      <c r="K39" s="210" t="str">
        <f t="shared" si="147"/>
        <v/>
      </c>
      <c r="L39" s="213"/>
      <c r="M39" s="210" t="str">
        <f t="shared" si="148"/>
        <v/>
      </c>
      <c r="N39" s="213"/>
      <c r="O39" s="214"/>
      <c r="P39" s="213"/>
      <c r="Q39" s="210" t="str">
        <f t="shared" si="149"/>
        <v/>
      </c>
      <c r="R39" s="213"/>
      <c r="S39" s="210" t="str">
        <f t="shared" si="150"/>
        <v/>
      </c>
      <c r="T39" s="213"/>
      <c r="U39" s="215"/>
      <c r="V39" s="308"/>
      <c r="W39" s="210" t="str">
        <f t="shared" si="151"/>
        <v/>
      </c>
      <c r="X39" s="213"/>
      <c r="Y39" s="210" t="str">
        <f t="shared" si="152"/>
        <v/>
      </c>
      <c r="Z39" s="213"/>
      <c r="AA39" s="214"/>
      <c r="AB39" s="213"/>
      <c r="AC39" s="210" t="str">
        <f t="shared" si="0"/>
        <v/>
      </c>
      <c r="AD39" s="213"/>
      <c r="AE39" s="210" t="str">
        <f t="shared" si="1"/>
        <v/>
      </c>
      <c r="AF39" s="213"/>
      <c r="AG39" s="215"/>
      <c r="AH39" s="308"/>
      <c r="AI39" s="210" t="str">
        <f t="shared" si="2"/>
        <v/>
      </c>
      <c r="AJ39" s="213"/>
      <c r="AK39" s="210" t="str">
        <f t="shared" si="3"/>
        <v/>
      </c>
      <c r="AL39" s="213"/>
      <c r="AM39" s="214"/>
      <c r="AN39" s="308"/>
      <c r="AO39" s="210" t="str">
        <f t="shared" si="4"/>
        <v/>
      </c>
      <c r="AP39" s="213"/>
      <c r="AQ39" s="210" t="str">
        <f t="shared" si="5"/>
        <v/>
      </c>
      <c r="AR39" s="213"/>
      <c r="AS39" s="214"/>
      <c r="AT39" s="213">
        <v>1</v>
      </c>
      <c r="AU39" s="210">
        <f t="shared" si="6"/>
        <v>14</v>
      </c>
      <c r="AV39" s="213">
        <v>1</v>
      </c>
      <c r="AW39" s="210">
        <f t="shared" si="7"/>
        <v>14</v>
      </c>
      <c r="AX39" s="213">
        <v>3</v>
      </c>
      <c r="AY39" s="213" t="s">
        <v>104</v>
      </c>
      <c r="AZ39" s="353">
        <f t="shared" si="8"/>
        <v>1</v>
      </c>
      <c r="BA39" s="210">
        <f t="shared" si="9"/>
        <v>14</v>
      </c>
      <c r="BB39" s="216">
        <f t="shared" si="10"/>
        <v>1</v>
      </c>
      <c r="BC39" s="210">
        <f t="shared" si="11"/>
        <v>14</v>
      </c>
      <c r="BD39" s="216">
        <f t="shared" si="12"/>
        <v>3</v>
      </c>
      <c r="BE39" s="291">
        <f t="shared" si="13"/>
        <v>2</v>
      </c>
      <c r="BF39" s="349"/>
      <c r="BG39" s="175"/>
    </row>
    <row r="40" spans="1:59" ht="15.75" customHeight="1" thickBot="1">
      <c r="A40" s="359" t="s">
        <v>335</v>
      </c>
      <c r="B40" s="261" t="s">
        <v>15</v>
      </c>
      <c r="C40" s="262" t="s">
        <v>210</v>
      </c>
      <c r="D40" s="263"/>
      <c r="E40" s="231" t="str">
        <f t="shared" si="145"/>
        <v/>
      </c>
      <c r="F40" s="263"/>
      <c r="G40" s="231" t="str">
        <f t="shared" si="146"/>
        <v/>
      </c>
      <c r="H40" s="263"/>
      <c r="I40" s="264"/>
      <c r="J40" s="265"/>
      <c r="K40" s="231" t="str">
        <f t="shared" si="147"/>
        <v/>
      </c>
      <c r="L40" s="266"/>
      <c r="M40" s="231" t="str">
        <f t="shared" si="148"/>
        <v/>
      </c>
      <c r="N40" s="266"/>
      <c r="O40" s="97"/>
      <c r="P40" s="266"/>
      <c r="Q40" s="231" t="str">
        <f t="shared" si="149"/>
        <v/>
      </c>
      <c r="R40" s="266"/>
      <c r="S40" s="231" t="str">
        <f t="shared" si="150"/>
        <v/>
      </c>
      <c r="T40" s="266"/>
      <c r="U40" s="267"/>
      <c r="V40" s="265"/>
      <c r="W40" s="231" t="str">
        <f t="shared" si="151"/>
        <v/>
      </c>
      <c r="X40" s="266"/>
      <c r="Y40" s="231" t="str">
        <f t="shared" si="152"/>
        <v/>
      </c>
      <c r="Z40" s="266"/>
      <c r="AA40" s="97"/>
      <c r="AB40" s="266"/>
      <c r="AC40" s="231" t="str">
        <f t="shared" si="0"/>
        <v/>
      </c>
      <c r="AD40" s="266"/>
      <c r="AE40" s="231" t="str">
        <f t="shared" si="1"/>
        <v/>
      </c>
      <c r="AF40" s="266"/>
      <c r="AG40" s="267"/>
      <c r="AH40" s="265"/>
      <c r="AI40" s="231" t="str">
        <f t="shared" si="2"/>
        <v/>
      </c>
      <c r="AJ40" s="266"/>
      <c r="AK40" s="231" t="str">
        <f t="shared" si="3"/>
        <v/>
      </c>
      <c r="AL40" s="266"/>
      <c r="AM40" s="97"/>
      <c r="AN40" s="265"/>
      <c r="AO40" s="231" t="str">
        <f t="shared" si="4"/>
        <v/>
      </c>
      <c r="AP40" s="266"/>
      <c r="AQ40" s="231" t="str">
        <f t="shared" si="5"/>
        <v/>
      </c>
      <c r="AR40" s="266"/>
      <c r="AS40" s="97"/>
      <c r="AT40" s="266"/>
      <c r="AU40" s="231" t="str">
        <f t="shared" si="6"/>
        <v/>
      </c>
      <c r="AV40" s="266"/>
      <c r="AW40" s="231" t="str">
        <f t="shared" si="7"/>
        <v/>
      </c>
      <c r="AX40" s="266"/>
      <c r="AY40" s="266" t="s">
        <v>130</v>
      </c>
      <c r="AZ40" s="98" t="str">
        <f t="shared" si="8"/>
        <v/>
      </c>
      <c r="BA40" s="231" t="str">
        <f t="shared" si="9"/>
        <v/>
      </c>
      <c r="BB40" s="268" t="str">
        <f t="shared" si="10"/>
        <v/>
      </c>
      <c r="BC40" s="231" t="str">
        <f t="shared" si="11"/>
        <v/>
      </c>
      <c r="BD40" s="268" t="str">
        <f t="shared" si="12"/>
        <v/>
      </c>
      <c r="BE40" s="120" t="str">
        <f t="shared" si="13"/>
        <v/>
      </c>
      <c r="BF40" s="349" t="s">
        <v>222</v>
      </c>
      <c r="BG40" s="175" t="s">
        <v>266</v>
      </c>
    </row>
    <row r="41" spans="1:59" s="45" customFormat="1" ht="15.75" customHeight="1" thickBot="1">
      <c r="A41" s="269"/>
      <c r="B41" s="270"/>
      <c r="C41" s="271" t="s">
        <v>51</v>
      </c>
      <c r="D41" s="116">
        <f>SUM(D12:D40)</f>
        <v>0</v>
      </c>
      <c r="E41" s="117">
        <f>SUM(E12:E40)</f>
        <v>0</v>
      </c>
      <c r="F41" s="117">
        <f>SUM(F12:F40)</f>
        <v>0</v>
      </c>
      <c r="G41" s="117">
        <f>SUM(G12:G40)</f>
        <v>0</v>
      </c>
      <c r="H41" s="117">
        <f>SUM(H12:H40)</f>
        <v>0</v>
      </c>
      <c r="I41" s="118" t="s">
        <v>17</v>
      </c>
      <c r="J41" s="116">
        <f>SUM(J12:J40)</f>
        <v>0</v>
      </c>
      <c r="K41" s="117">
        <f>SUM(K12:K40)</f>
        <v>0</v>
      </c>
      <c r="L41" s="117">
        <f>SUM(L12:L40)</f>
        <v>0</v>
      </c>
      <c r="M41" s="117">
        <f>SUM(M12:M40)</f>
        <v>0</v>
      </c>
      <c r="N41" s="117">
        <f>SUM(N12:N40)</f>
        <v>0</v>
      </c>
      <c r="O41" s="118" t="s">
        <v>17</v>
      </c>
      <c r="P41" s="116">
        <f>SUM(P12:P40)</f>
        <v>0</v>
      </c>
      <c r="Q41" s="117">
        <f>SUM(Q12:Q40)</f>
        <v>0</v>
      </c>
      <c r="R41" s="117">
        <f>SUM(R12:R40)</f>
        <v>0</v>
      </c>
      <c r="S41" s="117">
        <f>SUM(S12:S40)</f>
        <v>0</v>
      </c>
      <c r="T41" s="117">
        <f>SUM(T12:T40)</f>
        <v>0</v>
      </c>
      <c r="U41" s="118" t="s">
        <v>17</v>
      </c>
      <c r="V41" s="116">
        <f>SUM(V12:V40)</f>
        <v>12</v>
      </c>
      <c r="W41" s="117">
        <f>SUM(W12:W40)</f>
        <v>174</v>
      </c>
      <c r="X41" s="117">
        <f>SUM(X12:X40)</f>
        <v>6</v>
      </c>
      <c r="Y41" s="117">
        <f>SUM(Y12:Y40)</f>
        <v>106</v>
      </c>
      <c r="Z41" s="117">
        <f>SUM(Z12:Z40)</f>
        <v>16</v>
      </c>
      <c r="AA41" s="118" t="s">
        <v>17</v>
      </c>
      <c r="AB41" s="116">
        <f>SUM(AB12:AB40)</f>
        <v>13</v>
      </c>
      <c r="AC41" s="117">
        <f>SUM(AC12:AC40)</f>
        <v>182</v>
      </c>
      <c r="AD41" s="117">
        <f>SUM(AD12:AD40)</f>
        <v>7</v>
      </c>
      <c r="AE41" s="117">
        <f>SUM(AE12:AE40)</f>
        <v>98</v>
      </c>
      <c r="AF41" s="117">
        <f>SUM(AF12:AF40)</f>
        <v>25</v>
      </c>
      <c r="AG41" s="118" t="s">
        <v>17</v>
      </c>
      <c r="AH41" s="116">
        <f>SUM(AH12:AH40)</f>
        <v>13</v>
      </c>
      <c r="AI41" s="117">
        <f>SUM(AI12:AI40)</f>
        <v>182</v>
      </c>
      <c r="AJ41" s="117">
        <f>SUM(AJ12:AJ40)</f>
        <v>12</v>
      </c>
      <c r="AK41" s="117">
        <f>SUM(AK12:AK40)</f>
        <v>168</v>
      </c>
      <c r="AL41" s="117">
        <f>SUM(AL12:AL40)</f>
        <v>28</v>
      </c>
      <c r="AM41" s="118" t="s">
        <v>17</v>
      </c>
      <c r="AN41" s="116">
        <f>SUM(AN12:AN40)</f>
        <v>13</v>
      </c>
      <c r="AO41" s="117">
        <f>SUM(AO12:AO40)</f>
        <v>182</v>
      </c>
      <c r="AP41" s="117">
        <f>SUM(AP12:AP40)</f>
        <v>15</v>
      </c>
      <c r="AQ41" s="117">
        <f>SUM(AQ12:AQ40)</f>
        <v>210</v>
      </c>
      <c r="AR41" s="117">
        <f>SUM(AR12:AR40)</f>
        <v>30</v>
      </c>
      <c r="AS41" s="118" t="s">
        <v>17</v>
      </c>
      <c r="AT41" s="116">
        <f>SUM(AT12:AT40)</f>
        <v>1</v>
      </c>
      <c r="AU41" s="117">
        <f>SUM(AU12:AU40)</f>
        <v>14</v>
      </c>
      <c r="AV41" s="117">
        <f>SUM(AV12:AV40)</f>
        <v>11</v>
      </c>
      <c r="AW41" s="117">
        <f>SUM(AW12:AW40)</f>
        <v>154</v>
      </c>
      <c r="AX41" s="117">
        <f>SUM(AX12:AX40)</f>
        <v>19</v>
      </c>
      <c r="AY41" s="119" t="s">
        <v>17</v>
      </c>
      <c r="AZ41" s="121">
        <f t="shared" ref="AZ41:BE41" si="174">SUM(AZ12:AZ40)</f>
        <v>52</v>
      </c>
      <c r="BA41" s="117">
        <f t="shared" si="174"/>
        <v>728</v>
      </c>
      <c r="BB41" s="117">
        <f t="shared" si="174"/>
        <v>51</v>
      </c>
      <c r="BC41" s="117">
        <f t="shared" si="174"/>
        <v>714</v>
      </c>
      <c r="BD41" s="117">
        <f t="shared" si="174"/>
        <v>118</v>
      </c>
      <c r="BE41" s="122">
        <f t="shared" si="174"/>
        <v>103</v>
      </c>
    </row>
    <row r="42" spans="1:59" ht="18.75" customHeight="1" thickBot="1">
      <c r="A42" s="74"/>
      <c r="B42" s="75"/>
      <c r="C42" s="113" t="s">
        <v>41</v>
      </c>
      <c r="D42" s="44">
        <f>D10+D41</f>
        <v>0</v>
      </c>
      <c r="E42" s="109">
        <f>E10+E41</f>
        <v>0</v>
      </c>
      <c r="F42" s="109">
        <f>F10+F41</f>
        <v>40</v>
      </c>
      <c r="G42" s="109">
        <f>G10+G41</f>
        <v>600</v>
      </c>
      <c r="H42" s="109">
        <f>H10+H41</f>
        <v>27</v>
      </c>
      <c r="I42" s="81" t="s">
        <v>17</v>
      </c>
      <c r="J42" s="44">
        <f>J10+J41</f>
        <v>19</v>
      </c>
      <c r="K42" s="109">
        <f>K10+K41</f>
        <v>266</v>
      </c>
      <c r="L42" s="109">
        <f>L10+L41</f>
        <v>11</v>
      </c>
      <c r="M42" s="109">
        <f>M10+M41</f>
        <v>154</v>
      </c>
      <c r="N42" s="109">
        <f>N10+N41</f>
        <v>29</v>
      </c>
      <c r="O42" s="81" t="s">
        <v>17</v>
      </c>
      <c r="P42" s="44">
        <f>P10+P41</f>
        <v>10</v>
      </c>
      <c r="Q42" s="109">
        <f>Q10+Q41</f>
        <v>140</v>
      </c>
      <c r="R42" s="109">
        <f>R10+R41</f>
        <v>21</v>
      </c>
      <c r="S42" s="109">
        <f>S10+S41</f>
        <v>304</v>
      </c>
      <c r="T42" s="109">
        <f>T10+T41</f>
        <v>28</v>
      </c>
      <c r="U42" s="81" t="s">
        <v>17</v>
      </c>
      <c r="V42" s="44">
        <f>V10+V41</f>
        <v>16</v>
      </c>
      <c r="W42" s="109">
        <f>W10+W41</f>
        <v>230</v>
      </c>
      <c r="X42" s="109">
        <f>X10+X41</f>
        <v>16</v>
      </c>
      <c r="Y42" s="109">
        <f>Y10+Y41</f>
        <v>246</v>
      </c>
      <c r="Z42" s="109">
        <f>Z10+Z41</f>
        <v>29</v>
      </c>
      <c r="AA42" s="81" t="s">
        <v>17</v>
      </c>
      <c r="AB42" s="44">
        <f>AB10+AB41</f>
        <v>16</v>
      </c>
      <c r="AC42" s="109">
        <f>AC10+AC41</f>
        <v>224</v>
      </c>
      <c r="AD42" s="109">
        <f>AD10+AD41</f>
        <v>10</v>
      </c>
      <c r="AE42" s="109">
        <f>AE10+AE41</f>
        <v>140</v>
      </c>
      <c r="AF42" s="109">
        <f>AF10+AF41</f>
        <v>32</v>
      </c>
      <c r="AG42" s="81" t="s">
        <v>17</v>
      </c>
      <c r="AH42" s="44">
        <f>AH10+AH41</f>
        <v>14</v>
      </c>
      <c r="AI42" s="109">
        <f>AI10+AI41</f>
        <v>196</v>
      </c>
      <c r="AJ42" s="109">
        <f>AJ10+AJ41</f>
        <v>15</v>
      </c>
      <c r="AK42" s="109">
        <f>AK10+AK41</f>
        <v>210</v>
      </c>
      <c r="AL42" s="109">
        <f>AL10+AL41</f>
        <v>32</v>
      </c>
      <c r="AM42" s="81" t="s">
        <v>17</v>
      </c>
      <c r="AN42" s="44">
        <f>AN10+AN41</f>
        <v>13</v>
      </c>
      <c r="AO42" s="109">
        <f>AO10+AO41</f>
        <v>182</v>
      </c>
      <c r="AP42" s="109">
        <f>AP10+AP41</f>
        <v>17</v>
      </c>
      <c r="AQ42" s="109">
        <f>AQ10+AQ41</f>
        <v>238</v>
      </c>
      <c r="AR42" s="109">
        <f>AR10+AR41</f>
        <v>32</v>
      </c>
      <c r="AS42" s="81" t="s">
        <v>17</v>
      </c>
      <c r="AT42" s="44">
        <f>AT10+AT41</f>
        <v>3</v>
      </c>
      <c r="AU42" s="109">
        <f>AU10+AU41</f>
        <v>42</v>
      </c>
      <c r="AV42" s="109">
        <f>AV10+AV41</f>
        <v>13</v>
      </c>
      <c r="AW42" s="109">
        <f>AW10+AW41</f>
        <v>182</v>
      </c>
      <c r="AX42" s="109">
        <f>AX10+AX41</f>
        <v>31</v>
      </c>
      <c r="AY42" s="113" t="s">
        <v>17</v>
      </c>
      <c r="AZ42" s="55">
        <f t="shared" ref="AZ42:BE42" si="175">AZ10+AZ41</f>
        <v>91</v>
      </c>
      <c r="BA42" s="109">
        <f t="shared" si="175"/>
        <v>1274</v>
      </c>
      <c r="BB42" s="109">
        <f t="shared" si="175"/>
        <v>143</v>
      </c>
      <c r="BC42" s="109">
        <f t="shared" si="175"/>
        <v>2172</v>
      </c>
      <c r="BD42" s="109">
        <f t="shared" si="175"/>
        <v>240</v>
      </c>
      <c r="BE42" s="111">
        <f t="shared" si="175"/>
        <v>234</v>
      </c>
      <c r="BF42" s="45"/>
      <c r="BG42" s="45"/>
    </row>
    <row r="43" spans="1:59" s="32" customFormat="1" ht="15.75" customHeight="1">
      <c r="A43" s="56"/>
      <c r="B43" s="57"/>
      <c r="C43" s="58" t="s">
        <v>16</v>
      </c>
      <c r="D43" s="874"/>
      <c r="E43" s="875"/>
      <c r="F43" s="875"/>
      <c r="G43" s="875"/>
      <c r="H43" s="875"/>
      <c r="I43" s="875"/>
      <c r="J43" s="875"/>
      <c r="K43" s="875"/>
      <c r="L43" s="875"/>
      <c r="M43" s="875"/>
      <c r="N43" s="875"/>
      <c r="O43" s="875"/>
      <c r="P43" s="875"/>
      <c r="Q43" s="875"/>
      <c r="R43" s="875"/>
      <c r="S43" s="875"/>
      <c r="T43" s="875"/>
      <c r="U43" s="875"/>
      <c r="V43" s="875"/>
      <c r="W43" s="875"/>
      <c r="X43" s="875"/>
      <c r="Y43" s="875"/>
      <c r="Z43" s="875"/>
      <c r="AA43" s="875"/>
      <c r="AB43" s="874"/>
      <c r="AC43" s="875"/>
      <c r="AD43" s="875"/>
      <c r="AE43" s="875"/>
      <c r="AF43" s="875"/>
      <c r="AG43" s="875"/>
      <c r="AH43" s="875"/>
      <c r="AI43" s="875"/>
      <c r="AJ43" s="875"/>
      <c r="AK43" s="875"/>
      <c r="AL43" s="875"/>
      <c r="AM43" s="875"/>
      <c r="AN43" s="875"/>
      <c r="AO43" s="875"/>
      <c r="AP43" s="875"/>
      <c r="AQ43" s="875"/>
      <c r="AR43" s="875"/>
      <c r="AS43" s="875"/>
      <c r="AT43" s="875"/>
      <c r="AU43" s="875"/>
      <c r="AV43" s="875"/>
      <c r="AW43" s="875"/>
      <c r="AX43" s="875"/>
      <c r="AY43" s="875"/>
      <c r="AZ43" s="876"/>
      <c r="BA43" s="877"/>
      <c r="BB43" s="877"/>
      <c r="BC43" s="877"/>
      <c r="BD43" s="877"/>
      <c r="BE43" s="878"/>
      <c r="BF43" s="45"/>
      <c r="BG43" s="45"/>
    </row>
    <row r="44" spans="1:59" s="2" customFormat="1" ht="15.75" customHeight="1">
      <c r="A44" s="321" t="s">
        <v>179</v>
      </c>
      <c r="B44" s="322" t="s">
        <v>44</v>
      </c>
      <c r="C44" s="614" t="s">
        <v>81</v>
      </c>
      <c r="D44" s="360"/>
      <c r="E44" s="210" t="str">
        <f>IF(D44*14=0,"",D44*14)</f>
        <v/>
      </c>
      <c r="F44" s="221"/>
      <c r="G44" s="210" t="str">
        <f>IF(F44*14=0,"",F44*14)</f>
        <v/>
      </c>
      <c r="H44" s="222"/>
      <c r="I44" s="223"/>
      <c r="J44" s="360"/>
      <c r="K44" s="210" t="str">
        <f>IF(J44*14=0,"",J44*14)</f>
        <v/>
      </c>
      <c r="L44" s="221"/>
      <c r="M44" s="210" t="str">
        <f>IF(L44*14=0,"",L44*14)</f>
        <v/>
      </c>
      <c r="N44" s="222"/>
      <c r="O44" s="223"/>
      <c r="P44" s="360"/>
      <c r="Q44" s="210" t="str">
        <f>IF(P44*14=0,"",P44*14)</f>
        <v/>
      </c>
      <c r="R44" s="221"/>
      <c r="S44" s="210" t="str">
        <f>IF(R44*14=0,"",R44*14)</f>
        <v/>
      </c>
      <c r="T44" s="222"/>
      <c r="U44" s="223"/>
      <c r="V44" s="360"/>
      <c r="W44" s="210" t="str">
        <f>IF(V44*14=0,"",V44*14)</f>
        <v/>
      </c>
      <c r="X44" s="221"/>
      <c r="Y44" s="210" t="str">
        <f>IF(X44*14=0,"",X44*14)</f>
        <v/>
      </c>
      <c r="Z44" s="222"/>
      <c r="AA44" s="223"/>
      <c r="AB44" s="360">
        <v>1</v>
      </c>
      <c r="AC44" s="210">
        <f>IF(AB44*14=0,"",AB44*14)</f>
        <v>14</v>
      </c>
      <c r="AD44" s="221">
        <v>1</v>
      </c>
      <c r="AE44" s="210">
        <f>IF(AD44*14=0,"",AD44*14)</f>
        <v>14</v>
      </c>
      <c r="AF44" s="222"/>
      <c r="AG44" s="223" t="s">
        <v>104</v>
      </c>
      <c r="AH44" s="360"/>
      <c r="AI44" s="210" t="str">
        <f>IF(AH44*14=0,"",AH44*14)</f>
        <v/>
      </c>
      <c r="AJ44" s="221"/>
      <c r="AK44" s="210" t="str">
        <f>IF(AJ44*14=0,"",AJ44*14)</f>
        <v/>
      </c>
      <c r="AL44" s="222"/>
      <c r="AM44" s="223"/>
      <c r="AN44" s="360"/>
      <c r="AO44" s="210" t="str">
        <f>IF(AN44*14=0,"",AN44*14)</f>
        <v/>
      </c>
      <c r="AP44" s="221"/>
      <c r="AQ44" s="210" t="str">
        <f>IF(AP44*14=0,"",AP44*14)</f>
        <v/>
      </c>
      <c r="AR44" s="222"/>
      <c r="AS44" s="223"/>
      <c r="AT44" s="360"/>
      <c r="AU44" s="210" t="str">
        <f t="shared" ref="AU44:AU49" si="176">IF(AT44*14=0,"",AT44*14)</f>
        <v/>
      </c>
      <c r="AV44" s="221"/>
      <c r="AW44" s="210" t="str">
        <f>IF(AV44*14=0,"",AV44*14)</f>
        <v/>
      </c>
      <c r="AX44" s="222"/>
      <c r="AY44" s="223"/>
      <c r="AZ44" s="98">
        <f t="shared" ref="AZ44:AZ49" si="177">IF(D44+J44+P44+V44+AB44+AH44+AN44+AT44=0,"",D44+J44+P44+V44+AB44+AH44+AN44+AT44)</f>
        <v>1</v>
      </c>
      <c r="BA44" s="210">
        <f>IF((D44+J44+P44+V44+AB44+AH44+AN44+AT44)*14=0,"",(D44+J44+P44+V44+AB44+AH44+AN44+AT44)*14)</f>
        <v>14</v>
      </c>
      <c r="BB44" s="268">
        <f t="shared" ref="BB44:BB49" si="178">IF(F44+L44+R44+X44+AD44+AJ44+AP44+AV44=0,"",F44+L44+R44+X44+AD44+AJ44+AP44+AV44)</f>
        <v>1</v>
      </c>
      <c r="BC44" s="210">
        <f t="shared" ref="BC44:BC51" si="179">IF((L44+F44+R44+X44+AD44+AJ44+AP44+AV44)*14=0,"",(L44+F44+R44+X44+AD44+AJ44+AP44+AV44)*14)</f>
        <v>14</v>
      </c>
      <c r="BD44" s="222" t="s">
        <v>17</v>
      </c>
      <c r="BE44" s="291">
        <f>IF(D44+F44+L44+J44+P44+R44+V44+X44+AB44+AD44+AH44+AJ44+AN44+AP44+AT44+AV44=0,"",D44+F44+L44+J44+P44+R44+V44+X44+AB44+AD44+AH44+AJ44+AN44+AP44+AT44+AV44)</f>
        <v>2</v>
      </c>
      <c r="BF44" s="613" t="s">
        <v>222</v>
      </c>
      <c r="BG44" s="611" t="s">
        <v>523</v>
      </c>
    </row>
    <row r="45" spans="1:59" s="32" customFormat="1" ht="15.75" customHeight="1">
      <c r="A45" s="321" t="s">
        <v>318</v>
      </c>
      <c r="B45" s="322" t="s">
        <v>44</v>
      </c>
      <c r="C45" s="614" t="s">
        <v>82</v>
      </c>
      <c r="D45" s="360"/>
      <c r="E45" s="210" t="str">
        <f>IF(D45*14=0,"",D45*14)</f>
        <v/>
      </c>
      <c r="F45" s="221"/>
      <c r="G45" s="210" t="str">
        <f>IF(F45*14=0,"",F45*14)</f>
        <v/>
      </c>
      <c r="H45" s="222"/>
      <c r="I45" s="223"/>
      <c r="J45" s="360"/>
      <c r="K45" s="210" t="str">
        <f>IF(J45*14=0,"",J45*14)</f>
        <v/>
      </c>
      <c r="L45" s="221"/>
      <c r="M45" s="210" t="str">
        <f>IF(L45*14=0,"",L45*14)</f>
        <v/>
      </c>
      <c r="N45" s="222"/>
      <c r="O45" s="223"/>
      <c r="P45" s="360"/>
      <c r="Q45" s="210" t="str">
        <f>IF(P45*14=0,"",P45*14)</f>
        <v/>
      </c>
      <c r="R45" s="221"/>
      <c r="S45" s="210" t="str">
        <f>IF(R45*14=0,"",R45*14)</f>
        <v/>
      </c>
      <c r="T45" s="222"/>
      <c r="U45" s="223"/>
      <c r="V45" s="360"/>
      <c r="W45" s="210" t="str">
        <f>IF(V45*14=0,"",V45*14)</f>
        <v/>
      </c>
      <c r="X45" s="221"/>
      <c r="Y45" s="210" t="str">
        <f>IF(X45*14=0,"",X45*14)</f>
        <v/>
      </c>
      <c r="Z45" s="222"/>
      <c r="AA45" s="223"/>
      <c r="AB45" s="360"/>
      <c r="AC45" s="210" t="str">
        <f>IF(AB45*14=0,"",AB45*14)</f>
        <v/>
      </c>
      <c r="AD45" s="221"/>
      <c r="AE45" s="210" t="str">
        <f>IF(AD45*14=0,"",AD45*14)</f>
        <v/>
      </c>
      <c r="AF45" s="222"/>
      <c r="AG45" s="223"/>
      <c r="AH45" s="360">
        <v>1</v>
      </c>
      <c r="AI45" s="210">
        <f>IF(AH45*14=0,"",AH45*14)</f>
        <v>14</v>
      </c>
      <c r="AJ45" s="221">
        <v>1</v>
      </c>
      <c r="AK45" s="210">
        <f>IF(AJ45*14=0,"",AJ45*14)</f>
        <v>14</v>
      </c>
      <c r="AL45" s="222"/>
      <c r="AM45" s="223" t="s">
        <v>104</v>
      </c>
      <c r="AN45" s="360"/>
      <c r="AO45" s="210" t="str">
        <f>IF(AN45*14=0,"",AN45*14)</f>
        <v/>
      </c>
      <c r="AP45" s="221"/>
      <c r="AQ45" s="210" t="str">
        <f>IF(AP45*14=0,"",AP45*14)</f>
        <v/>
      </c>
      <c r="AR45" s="222"/>
      <c r="AS45" s="223"/>
      <c r="AT45" s="360"/>
      <c r="AU45" s="210" t="str">
        <f t="shared" si="176"/>
        <v/>
      </c>
      <c r="AV45" s="221"/>
      <c r="AW45" s="210" t="str">
        <f>IF(AV45*14=0,"",AV45*14)</f>
        <v/>
      </c>
      <c r="AX45" s="222"/>
      <c r="AY45" s="223"/>
      <c r="AZ45" s="98">
        <f t="shared" si="177"/>
        <v>1</v>
      </c>
      <c r="BA45" s="210">
        <f t="shared" ref="BA45:BA49" si="180">IF((D45+J45+P45+V45+AB45+AH45+AN45+AT45)*14=0,"",(D45+J45+P45+V45+AB45+AH45+AN45+AT45)*14)</f>
        <v>14</v>
      </c>
      <c r="BB45" s="268">
        <f t="shared" si="178"/>
        <v>1</v>
      </c>
      <c r="BC45" s="210">
        <f t="shared" si="179"/>
        <v>14</v>
      </c>
      <c r="BD45" s="222" t="s">
        <v>17</v>
      </c>
      <c r="BE45" s="291">
        <f t="shared" ref="BE45:BE49" si="181">IF(D45+F45+L45+J45+P45+R45+V45+X45+AB45+AD45+AH45+AJ45+AN45+AP45+AT45+AV45=0,"",D45+F45+L45+J45+P45+R45+V45+X45+AB45+AD45+AH45+AJ45+AN45+AP45+AT45+AV45)</f>
        <v>2</v>
      </c>
      <c r="BF45" s="613" t="s">
        <v>222</v>
      </c>
      <c r="BG45" s="611" t="s">
        <v>523</v>
      </c>
    </row>
    <row r="46" spans="1:59" s="2" customFormat="1" ht="15.75" customHeight="1">
      <c r="A46" s="321" t="s">
        <v>319</v>
      </c>
      <c r="B46" s="322" t="s">
        <v>44</v>
      </c>
      <c r="C46" s="614" t="s">
        <v>83</v>
      </c>
      <c r="D46" s="360"/>
      <c r="E46" s="210" t="str">
        <f>IF(D46*14=0,"",D46*14)</f>
        <v/>
      </c>
      <c r="F46" s="221"/>
      <c r="G46" s="210" t="str">
        <f>IF(F46*14=0,"",F46*14)</f>
        <v/>
      </c>
      <c r="H46" s="222"/>
      <c r="I46" s="223"/>
      <c r="J46" s="360"/>
      <c r="K46" s="210" t="str">
        <f>IF(J46*14=0,"",J46*14)</f>
        <v/>
      </c>
      <c r="L46" s="221"/>
      <c r="M46" s="210" t="str">
        <f>IF(L46*14=0,"",L46*14)</f>
        <v/>
      </c>
      <c r="N46" s="222"/>
      <c r="O46" s="223"/>
      <c r="P46" s="360"/>
      <c r="Q46" s="210" t="str">
        <f>IF(P46*14=0,"",P46*14)</f>
        <v/>
      </c>
      <c r="R46" s="221"/>
      <c r="S46" s="210" t="str">
        <f>IF(R46*14=0,"",R46*14)</f>
        <v/>
      </c>
      <c r="T46" s="222"/>
      <c r="U46" s="223"/>
      <c r="V46" s="360"/>
      <c r="W46" s="210" t="str">
        <f>IF(V46*14=0,"",V46*14)</f>
        <v/>
      </c>
      <c r="X46" s="221"/>
      <c r="Y46" s="210" t="str">
        <f>IF(X46*14=0,"",X46*14)</f>
        <v/>
      </c>
      <c r="Z46" s="222"/>
      <c r="AA46" s="223"/>
      <c r="AB46" s="360"/>
      <c r="AC46" s="210" t="str">
        <f>IF(AB46*14=0,"",AB46*14)</f>
        <v/>
      </c>
      <c r="AD46" s="221"/>
      <c r="AE46" s="210" t="str">
        <f>IF(AD46*14=0,"",AD46*14)</f>
        <v/>
      </c>
      <c r="AF46" s="222"/>
      <c r="AG46" s="223"/>
      <c r="AH46" s="360"/>
      <c r="AI46" s="210" t="str">
        <f>IF(AH46*14=0,"",AH46*14)</f>
        <v/>
      </c>
      <c r="AJ46" s="221"/>
      <c r="AK46" s="210" t="str">
        <f>IF(AJ46*14=0,"",AJ46*14)</f>
        <v/>
      </c>
      <c r="AL46" s="222"/>
      <c r="AM46" s="223"/>
      <c r="AN46" s="360">
        <v>1</v>
      </c>
      <c r="AO46" s="210">
        <f>IF(AN46*14=0,"",AN46*14)</f>
        <v>14</v>
      </c>
      <c r="AP46" s="221">
        <v>1</v>
      </c>
      <c r="AQ46" s="210">
        <f>IF(AP46*14=0,"",AP46*14)</f>
        <v>14</v>
      </c>
      <c r="AR46" s="222"/>
      <c r="AS46" s="223" t="s">
        <v>104</v>
      </c>
      <c r="AT46" s="360"/>
      <c r="AU46" s="210" t="str">
        <f t="shared" si="176"/>
        <v/>
      </c>
      <c r="AV46" s="221"/>
      <c r="AW46" s="210" t="str">
        <f>IF(AV46*14=0,"",AV46*14)</f>
        <v/>
      </c>
      <c r="AX46" s="222"/>
      <c r="AY46" s="223"/>
      <c r="AZ46" s="98">
        <f t="shared" si="177"/>
        <v>1</v>
      </c>
      <c r="BA46" s="210">
        <f t="shared" si="180"/>
        <v>14</v>
      </c>
      <c r="BB46" s="268">
        <f t="shared" si="178"/>
        <v>1</v>
      </c>
      <c r="BC46" s="210">
        <f t="shared" si="179"/>
        <v>14</v>
      </c>
      <c r="BD46" s="222" t="s">
        <v>17</v>
      </c>
      <c r="BE46" s="291">
        <f t="shared" si="181"/>
        <v>2</v>
      </c>
      <c r="BF46" s="613" t="s">
        <v>222</v>
      </c>
      <c r="BG46" s="611" t="s">
        <v>523</v>
      </c>
    </row>
    <row r="47" spans="1:59" s="2" customFormat="1" ht="15.75" customHeight="1">
      <c r="A47" s="321" t="s">
        <v>320</v>
      </c>
      <c r="B47" s="322" t="s">
        <v>44</v>
      </c>
      <c r="C47" s="614" t="s">
        <v>84</v>
      </c>
      <c r="D47" s="226"/>
      <c r="E47" s="210" t="str">
        <f>IF(D47*14=0,"",D47*14)</f>
        <v/>
      </c>
      <c r="F47" s="221"/>
      <c r="G47" s="210" t="str">
        <f>IF(F47*14=0,"",F47*14)</f>
        <v/>
      </c>
      <c r="H47" s="222"/>
      <c r="I47" s="223"/>
      <c r="J47" s="360"/>
      <c r="K47" s="210" t="str">
        <f>IF(J47*14=0,"",J47*14)</f>
        <v/>
      </c>
      <c r="L47" s="221"/>
      <c r="M47" s="210" t="str">
        <f>IF(L47*14=0,"",L47*14)</f>
        <v/>
      </c>
      <c r="N47" s="222"/>
      <c r="O47" s="223"/>
      <c r="P47" s="360"/>
      <c r="Q47" s="210" t="str">
        <f>IF(P47*14=0,"",P47*14)</f>
        <v/>
      </c>
      <c r="R47" s="221"/>
      <c r="S47" s="210" t="str">
        <f>IF(R47*14=0,"",R47*14)</f>
        <v/>
      </c>
      <c r="T47" s="222"/>
      <c r="U47" s="223"/>
      <c r="V47" s="360"/>
      <c r="W47" s="210" t="str">
        <f>IF(V47*14=0,"",V47*14)</f>
        <v/>
      </c>
      <c r="X47" s="221"/>
      <c r="Y47" s="210" t="str">
        <f>IF(X47*14=0,"",X47*14)</f>
        <v/>
      </c>
      <c r="Z47" s="222"/>
      <c r="AA47" s="223"/>
      <c r="AB47" s="360"/>
      <c r="AC47" s="210" t="str">
        <f>IF(AB47*14=0,"",AB47*14)</f>
        <v/>
      </c>
      <c r="AD47" s="221"/>
      <c r="AE47" s="210" t="str">
        <f>IF(AD47*14=0,"",AD47*14)</f>
        <v/>
      </c>
      <c r="AF47" s="222"/>
      <c r="AG47" s="223"/>
      <c r="AH47" s="360"/>
      <c r="AI47" s="210" t="str">
        <f>IF(AH47*14=0,"",AH47*14)</f>
        <v/>
      </c>
      <c r="AJ47" s="221"/>
      <c r="AK47" s="210" t="str">
        <f>IF(AJ47*14=0,"",AJ47*14)</f>
        <v/>
      </c>
      <c r="AL47" s="222"/>
      <c r="AM47" s="223"/>
      <c r="AN47" s="360"/>
      <c r="AO47" s="210" t="str">
        <f>IF(AN47*14=0,"",AN47*14)</f>
        <v/>
      </c>
      <c r="AP47" s="221"/>
      <c r="AQ47" s="210" t="str">
        <f>IF(AP47*14=0,"",AP47*14)</f>
        <v/>
      </c>
      <c r="AR47" s="222"/>
      <c r="AS47" s="223"/>
      <c r="AT47" s="360">
        <v>1</v>
      </c>
      <c r="AU47" s="210">
        <f t="shared" si="176"/>
        <v>14</v>
      </c>
      <c r="AV47" s="221">
        <v>1</v>
      </c>
      <c r="AW47" s="210">
        <f>IF(AV47*14=0,"",AV47*14)</f>
        <v>14</v>
      </c>
      <c r="AX47" s="222"/>
      <c r="AY47" s="223" t="s">
        <v>104</v>
      </c>
      <c r="AZ47" s="98">
        <f t="shared" si="177"/>
        <v>1</v>
      </c>
      <c r="BA47" s="210">
        <f t="shared" si="180"/>
        <v>14</v>
      </c>
      <c r="BB47" s="268">
        <f t="shared" si="178"/>
        <v>1</v>
      </c>
      <c r="BC47" s="210">
        <f t="shared" si="179"/>
        <v>14</v>
      </c>
      <c r="BD47" s="222" t="s">
        <v>17</v>
      </c>
      <c r="BE47" s="291">
        <f t="shared" si="181"/>
        <v>2</v>
      </c>
      <c r="BF47" s="613" t="s">
        <v>222</v>
      </c>
      <c r="BG47" s="611" t="s">
        <v>523</v>
      </c>
    </row>
    <row r="48" spans="1:59" s="32" customFormat="1" ht="15.75" customHeight="1">
      <c r="A48" s="323" t="s">
        <v>393</v>
      </c>
      <c r="B48" s="322" t="s">
        <v>44</v>
      </c>
      <c r="C48" s="324" t="s">
        <v>426</v>
      </c>
      <c r="D48" s="226"/>
      <c r="E48" s="210"/>
      <c r="F48" s="226"/>
      <c r="G48" s="210"/>
      <c r="H48" s="222"/>
      <c r="I48" s="227"/>
      <c r="J48" s="360"/>
      <c r="K48" s="210"/>
      <c r="L48" s="226"/>
      <c r="M48" s="210"/>
      <c r="N48" s="222"/>
      <c r="O48" s="228"/>
      <c r="P48" s="226"/>
      <c r="Q48" s="210"/>
      <c r="R48" s="226"/>
      <c r="S48" s="210"/>
      <c r="T48" s="222"/>
      <c r="U48" s="227"/>
      <c r="V48" s="360"/>
      <c r="W48" s="210"/>
      <c r="X48" s="226"/>
      <c r="Y48" s="210"/>
      <c r="Z48" s="222"/>
      <c r="AA48" s="228"/>
      <c r="AB48" s="226"/>
      <c r="AC48" s="210"/>
      <c r="AD48" s="226"/>
      <c r="AE48" s="210"/>
      <c r="AF48" s="222"/>
      <c r="AG48" s="227"/>
      <c r="AH48" s="360"/>
      <c r="AI48" s="210"/>
      <c r="AJ48" s="226"/>
      <c r="AK48" s="210"/>
      <c r="AL48" s="222"/>
      <c r="AM48" s="228"/>
      <c r="AN48" s="360"/>
      <c r="AO48" s="210"/>
      <c r="AP48" s="221"/>
      <c r="AQ48" s="210"/>
      <c r="AR48" s="222"/>
      <c r="AS48" s="223"/>
      <c r="AT48" s="360"/>
      <c r="AU48" s="210" t="str">
        <f t="shared" si="176"/>
        <v/>
      </c>
      <c r="AV48" s="221">
        <v>16</v>
      </c>
      <c r="AW48" s="210">
        <f>IF(AV48*15=0,"",AV48*15)</f>
        <v>240</v>
      </c>
      <c r="AX48" s="222"/>
      <c r="AY48" s="223" t="s">
        <v>150</v>
      </c>
      <c r="AZ48" s="98" t="str">
        <f t="shared" ref="AZ48" si="182">IF(D48+J48+P48+V48+AB48+AH48+AN48+AT48=0,"",D48+J48+P48+V48+AB48+AH48+AN48+AT48)</f>
        <v/>
      </c>
      <c r="BA48" s="210" t="str">
        <f t="shared" ref="BA48" si="183">IF((D48+J48+P48+V48+AB48+AH48+AN48+AT48)*14=0,"",(D48+J48+P48+V48+AB48+AH48+AN48+AT48)*14)</f>
        <v/>
      </c>
      <c r="BB48" s="268">
        <f t="shared" ref="BB48" si="184">IF(F48+L48+R48+X48+AD48+AJ48+AP48+AV48=0,"",F48+L48+R48+X48+AD48+AJ48+AP48+AV48)</f>
        <v>16</v>
      </c>
      <c r="BC48" s="210">
        <f>IF((L48+F48+R48+X48+AD48+AJ48+AP48+AV48)*15=0,"",(L48+F48+R48+X48+AD48+AJ48+AP48+AV48)*15)</f>
        <v>240</v>
      </c>
      <c r="BD48" s="222" t="s">
        <v>17</v>
      </c>
      <c r="BE48" s="291">
        <f t="shared" ref="BE48" si="185">IF(D48+F48+L48+J48+P48+R48+V48+X48+AB48+AD48+AH48+AJ48+AN48+AP48+AT48+AV48=0,"",D48+F48+L48+J48+P48+R48+V48+X48+AB48+AD48+AH48+AJ48+AN48+AP48+AT48+AV48)</f>
        <v>16</v>
      </c>
      <c r="BF48" s="613" t="s">
        <v>222</v>
      </c>
      <c r="BG48" s="611" t="s">
        <v>460</v>
      </c>
    </row>
    <row r="49" spans="1:59" s="32" customFormat="1" ht="16.5" customHeight="1" thickBot="1">
      <c r="A49" s="321" t="s">
        <v>323</v>
      </c>
      <c r="B49" s="322" t="s">
        <v>31</v>
      </c>
      <c r="C49" s="304" t="s">
        <v>214</v>
      </c>
      <c r="D49" s="209"/>
      <c r="E49" s="210" t="str">
        <f>IF(D49*14=0,"",D49*14)</f>
        <v/>
      </c>
      <c r="F49" s="209"/>
      <c r="G49" s="210" t="str">
        <f>IF(F49*14=0,"",F49*14)</f>
        <v/>
      </c>
      <c r="H49" s="222"/>
      <c r="I49" s="211"/>
      <c r="J49" s="308"/>
      <c r="K49" s="210" t="str">
        <f>IF(J49*14=0,"",J49*14)</f>
        <v/>
      </c>
      <c r="L49" s="213"/>
      <c r="M49" s="210" t="str">
        <f>IF(L49*14=0,"",L49*14)</f>
        <v/>
      </c>
      <c r="N49" s="222"/>
      <c r="O49" s="214"/>
      <c r="P49" s="213"/>
      <c r="Q49" s="210" t="str">
        <f>IF(P49*14=0,"",P49*14)</f>
        <v/>
      </c>
      <c r="R49" s="213"/>
      <c r="S49" s="210" t="str">
        <f>IF(R49*14=0,"",R49*14)</f>
        <v/>
      </c>
      <c r="T49" s="222"/>
      <c r="U49" s="215"/>
      <c r="V49" s="308"/>
      <c r="W49" s="210" t="str">
        <f>IF(V49*14=0,"",V49*14)</f>
        <v/>
      </c>
      <c r="X49" s="213"/>
      <c r="Y49" s="210" t="str">
        <f>IF(X49*14=0,"",X49*14)</f>
        <v/>
      </c>
      <c r="Z49" s="222"/>
      <c r="AA49" s="214"/>
      <c r="AB49" s="213"/>
      <c r="AC49" s="210" t="str">
        <f>IF(AB49*14=0,"",AB49*14)</f>
        <v/>
      </c>
      <c r="AD49" s="213"/>
      <c r="AE49" s="210" t="str">
        <f>IF(AD49*14=0,"",AD49*14)</f>
        <v/>
      </c>
      <c r="AF49" s="222"/>
      <c r="AG49" s="215"/>
      <c r="AH49" s="308"/>
      <c r="AI49" s="210" t="str">
        <f>IF(AH49*14=0,"",AH49*14)</f>
        <v/>
      </c>
      <c r="AJ49" s="213"/>
      <c r="AK49" s="210" t="str">
        <f>IF(AJ49*14=0,"",AJ49*14)</f>
        <v/>
      </c>
      <c r="AL49" s="222"/>
      <c r="AM49" s="214"/>
      <c r="AN49" s="308"/>
      <c r="AO49" s="210" t="str">
        <f>IF(AN49*14=0,"",AN49*14)</f>
        <v/>
      </c>
      <c r="AP49" s="229"/>
      <c r="AQ49" s="210" t="str">
        <f>IF(AP49*14=0,"",AP49*14)</f>
        <v/>
      </c>
      <c r="AR49" s="222"/>
      <c r="AS49" s="230"/>
      <c r="AT49" s="213"/>
      <c r="AU49" s="210" t="str">
        <f t="shared" si="176"/>
        <v/>
      </c>
      <c r="AV49" s="213"/>
      <c r="AW49" s="210" t="str">
        <f>IF(AV49*14=0,"",AV49*14)</f>
        <v/>
      </c>
      <c r="AX49" s="222"/>
      <c r="AY49" s="213" t="s">
        <v>130</v>
      </c>
      <c r="AZ49" s="98" t="str">
        <f t="shared" si="177"/>
        <v/>
      </c>
      <c r="BA49" s="210" t="str">
        <f t="shared" si="180"/>
        <v/>
      </c>
      <c r="BB49" s="268" t="str">
        <f t="shared" si="178"/>
        <v/>
      </c>
      <c r="BC49" s="210" t="str">
        <f t="shared" si="179"/>
        <v/>
      </c>
      <c r="BD49" s="222" t="s">
        <v>17</v>
      </c>
      <c r="BE49" s="291" t="str">
        <f t="shared" si="181"/>
        <v/>
      </c>
      <c r="BF49" s="349" t="s">
        <v>222</v>
      </c>
      <c r="BG49" s="175" t="s">
        <v>266</v>
      </c>
    </row>
    <row r="50" spans="1:59" ht="15.75" customHeight="1" thickBot="1">
      <c r="A50" s="59"/>
      <c r="B50" s="60"/>
      <c r="C50" s="114" t="s">
        <v>18</v>
      </c>
      <c r="D50" s="61">
        <f>SUM(D44:D49)</f>
        <v>0</v>
      </c>
      <c r="E50" s="62" t="str">
        <f>IF(D50*14=0,"",D50*14)</f>
        <v/>
      </c>
      <c r="F50" s="63">
        <f>SUM(F44:F49)</f>
        <v>0</v>
      </c>
      <c r="G50" s="62" t="str">
        <f>IF(F50*14=0,"",F50*14)</f>
        <v/>
      </c>
      <c r="H50" s="64" t="s">
        <v>17</v>
      </c>
      <c r="I50" s="65" t="s">
        <v>17</v>
      </c>
      <c r="J50" s="61">
        <f>SUM(J44:J49)</f>
        <v>0</v>
      </c>
      <c r="K50" s="62" t="str">
        <f>IF(J50*14=0,"",J50*14)</f>
        <v/>
      </c>
      <c r="L50" s="63">
        <f>SUM(L44:L49)</f>
        <v>0</v>
      </c>
      <c r="M50" s="62" t="str">
        <f>IF(L50*14=0,"",L50*14)</f>
        <v/>
      </c>
      <c r="N50" s="64" t="s">
        <v>17</v>
      </c>
      <c r="O50" s="65" t="s">
        <v>17</v>
      </c>
      <c r="P50" s="61">
        <f>SUM(P44:P49)</f>
        <v>0</v>
      </c>
      <c r="Q50" s="62" t="str">
        <f>IF(P50*14=0,"",P50*14)</f>
        <v/>
      </c>
      <c r="R50" s="63">
        <f>SUM(R44:R49)</f>
        <v>0</v>
      </c>
      <c r="S50" s="62" t="str">
        <f>IF(R50*14=0,"",R50*14)</f>
        <v/>
      </c>
      <c r="T50" s="66" t="s">
        <v>17</v>
      </c>
      <c r="U50" s="65" t="s">
        <v>17</v>
      </c>
      <c r="V50" s="61">
        <f>SUM(V44:V49)</f>
        <v>0</v>
      </c>
      <c r="W50" s="62" t="str">
        <f>IF(V50*14=0,"",V50*14)</f>
        <v/>
      </c>
      <c r="X50" s="63">
        <f>SUM(X44:X49)</f>
        <v>0</v>
      </c>
      <c r="Y50" s="62" t="str">
        <f>IF(X50*14=0,"",X50*14)</f>
        <v/>
      </c>
      <c r="Z50" s="64" t="s">
        <v>17</v>
      </c>
      <c r="AA50" s="65" t="s">
        <v>17</v>
      </c>
      <c r="AB50" s="61">
        <f>SUM(AB44:AB49)</f>
        <v>1</v>
      </c>
      <c r="AC50" s="62">
        <f>IF(AB50*14=0,"",AB50*14)</f>
        <v>14</v>
      </c>
      <c r="AD50" s="63">
        <f>SUM(AD44:AD49)</f>
        <v>1</v>
      </c>
      <c r="AE50" s="62">
        <f>IF(AD50*14=0,"",AD50*14)</f>
        <v>14</v>
      </c>
      <c r="AF50" s="64" t="s">
        <v>17</v>
      </c>
      <c r="AG50" s="65" t="s">
        <v>17</v>
      </c>
      <c r="AH50" s="61">
        <f>SUM(AH44:AH49)</f>
        <v>1</v>
      </c>
      <c r="AI50" s="62">
        <f>IF(AH50*14=0,"",AH50*14)</f>
        <v>14</v>
      </c>
      <c r="AJ50" s="63">
        <f>SUM(AJ44:AJ49)</f>
        <v>1</v>
      </c>
      <c r="AK50" s="62">
        <f>IF(AJ50*14=0,"",AJ50*14)</f>
        <v>14</v>
      </c>
      <c r="AL50" s="64" t="s">
        <v>17</v>
      </c>
      <c r="AM50" s="65" t="s">
        <v>17</v>
      </c>
      <c r="AN50" s="61">
        <f>SUM(AN44:AN49)</f>
        <v>1</v>
      </c>
      <c r="AO50" s="62">
        <f>IF(AN50*14=0,"",AN50*14)</f>
        <v>14</v>
      </c>
      <c r="AP50" s="63">
        <f>SUM(AP44:AP49)</f>
        <v>1</v>
      </c>
      <c r="AQ50" s="62">
        <f>IF(AP50*14=0,"",AP50*14)</f>
        <v>14</v>
      </c>
      <c r="AR50" s="66" t="s">
        <v>17</v>
      </c>
      <c r="AS50" s="65" t="s">
        <v>17</v>
      </c>
      <c r="AT50" s="61">
        <f>SUM(AT44:AT49)</f>
        <v>1</v>
      </c>
      <c r="AU50" s="62">
        <f>IF(AT50*14=0,"",AT50*14)</f>
        <v>14</v>
      </c>
      <c r="AV50" s="63">
        <f>SUM(AV44:AV49)</f>
        <v>17</v>
      </c>
      <c r="AW50" s="62">
        <f>IF(AV50*15=0,"",AV50*15)</f>
        <v>255</v>
      </c>
      <c r="AX50" s="64" t="s">
        <v>17</v>
      </c>
      <c r="AY50" s="115" t="s">
        <v>17</v>
      </c>
      <c r="AZ50" s="67">
        <f>IF(D50+J50+P50+V50+AB50+AH50+AN50+AT50=0,"",D50+J50+P50+V50+AB50+AH50+AN50+AT50)</f>
        <v>4</v>
      </c>
      <c r="BA50" s="123">
        <f>IF((P50+V50+AB50+AH50+AN50+AT50)*14=0,"",(P50+V50+AB50+AH50+AN50+AT50)*14)</f>
        <v>56</v>
      </c>
      <c r="BB50" s="88">
        <f>SUM(BB44:BB49)</f>
        <v>20</v>
      </c>
      <c r="BC50" s="88">
        <f>SUM(BC44:BC49)</f>
        <v>296</v>
      </c>
      <c r="BD50" s="64" t="s">
        <v>17</v>
      </c>
      <c r="BE50" s="68" t="s">
        <v>40</v>
      </c>
      <c r="BF50" s="45"/>
      <c r="BG50" s="45"/>
    </row>
    <row r="51" spans="1:59" ht="15.75" customHeight="1" thickBot="1">
      <c r="A51" s="59"/>
      <c r="B51" s="60"/>
      <c r="C51" s="133" t="s">
        <v>42</v>
      </c>
      <c r="D51" s="61">
        <f>D42+D50</f>
        <v>0</v>
      </c>
      <c r="E51" s="62" t="str">
        <f>IF(D51*14=0,"",D51*14)</f>
        <v/>
      </c>
      <c r="F51" s="63">
        <f>F42+F50</f>
        <v>40</v>
      </c>
      <c r="G51" s="62">
        <f>IF(F51*14=0,"",F51*14)</f>
        <v>560</v>
      </c>
      <c r="H51" s="64" t="s">
        <v>17</v>
      </c>
      <c r="I51" s="65" t="s">
        <v>17</v>
      </c>
      <c r="J51" s="61">
        <f>J42+J50</f>
        <v>19</v>
      </c>
      <c r="K51" s="62">
        <f>IF(J51*14=0,"",J51*14)</f>
        <v>266</v>
      </c>
      <c r="L51" s="63">
        <f>L42+L50</f>
        <v>11</v>
      </c>
      <c r="M51" s="62">
        <f>IF(L51*14=0,"",L51*14)</f>
        <v>154</v>
      </c>
      <c r="N51" s="64" t="s">
        <v>17</v>
      </c>
      <c r="O51" s="65" t="s">
        <v>17</v>
      </c>
      <c r="P51" s="61">
        <f>P42+P50</f>
        <v>10</v>
      </c>
      <c r="Q51" s="62">
        <f>IF(P51*14=0,"",P51*14)</f>
        <v>140</v>
      </c>
      <c r="R51" s="63">
        <f>R42+R50</f>
        <v>21</v>
      </c>
      <c r="S51" s="62">
        <f>IF(R51*14=0,"",R51*14)</f>
        <v>294</v>
      </c>
      <c r="T51" s="66" t="s">
        <v>17</v>
      </c>
      <c r="U51" s="65" t="s">
        <v>17</v>
      </c>
      <c r="V51" s="61">
        <f>V42+V50</f>
        <v>16</v>
      </c>
      <c r="W51" s="62">
        <f>IF(V51*14=0,"",V51*14)</f>
        <v>224</v>
      </c>
      <c r="X51" s="63">
        <f>X42+X50</f>
        <v>16</v>
      </c>
      <c r="Y51" s="62">
        <f>IF(X51*14=0,"",X51*14)</f>
        <v>224</v>
      </c>
      <c r="Z51" s="64" t="s">
        <v>17</v>
      </c>
      <c r="AA51" s="65" t="s">
        <v>17</v>
      </c>
      <c r="AB51" s="61">
        <f>AB42+AB50</f>
        <v>17</v>
      </c>
      <c r="AC51" s="62">
        <f>IF(AB51*14=0,"",AB51*14)</f>
        <v>238</v>
      </c>
      <c r="AD51" s="63">
        <f>AD42+AD50</f>
        <v>11</v>
      </c>
      <c r="AE51" s="62">
        <f>IF(AD51*14=0,"",AD51*14)</f>
        <v>154</v>
      </c>
      <c r="AF51" s="64" t="s">
        <v>17</v>
      </c>
      <c r="AG51" s="65" t="s">
        <v>17</v>
      </c>
      <c r="AH51" s="61">
        <f>AH42+AH50</f>
        <v>15</v>
      </c>
      <c r="AI51" s="62">
        <f>IF(AH51*14=0,"",AH51*14)</f>
        <v>210</v>
      </c>
      <c r="AJ51" s="63">
        <f>AJ42+AJ50</f>
        <v>16</v>
      </c>
      <c r="AK51" s="62">
        <f>IF(AJ51*14=0,"",AJ51*14)</f>
        <v>224</v>
      </c>
      <c r="AL51" s="64" t="s">
        <v>17</v>
      </c>
      <c r="AM51" s="65" t="s">
        <v>17</v>
      </c>
      <c r="AN51" s="61">
        <f>AN42+AN50</f>
        <v>14</v>
      </c>
      <c r="AO51" s="62">
        <f>IF(AN51*14=0,"",AN51*14)</f>
        <v>196</v>
      </c>
      <c r="AP51" s="63">
        <f>AP42+AP50</f>
        <v>18</v>
      </c>
      <c r="AQ51" s="62">
        <f>IF(AP51*14=0,"",AP51*14)</f>
        <v>252</v>
      </c>
      <c r="AR51" s="66" t="s">
        <v>17</v>
      </c>
      <c r="AS51" s="65" t="s">
        <v>17</v>
      </c>
      <c r="AT51" s="61">
        <f>AT42+AT50</f>
        <v>4</v>
      </c>
      <c r="AU51" s="62">
        <f>IF(AT51*14=0,"",AT51*14)</f>
        <v>56</v>
      </c>
      <c r="AV51" s="63">
        <f>AV42+AV50</f>
        <v>30</v>
      </c>
      <c r="AW51" s="62">
        <f>IF(AV51*15=0,"",AV51*15)</f>
        <v>450</v>
      </c>
      <c r="AX51" s="64" t="s">
        <v>17</v>
      </c>
      <c r="AY51" s="115" t="s">
        <v>17</v>
      </c>
      <c r="AZ51" s="67">
        <f>IF(D51+J51+P51+V51+AB51+AN51+AT51+AH51=0,"",D51+J51+P51+V51+AB51+AN51+AT51+AH51)</f>
        <v>95</v>
      </c>
      <c r="BA51" s="123">
        <f>IF((D51+J51+P51+V51+AB51+AH51+AN51+AT51)*14=0,"",(D51+J51+P51+V51+AB51+AH51+AN51+AT51)*14)</f>
        <v>1330</v>
      </c>
      <c r="BB51" s="124">
        <f>IF(F51+L51+R51+X51+AD51+AP51+AV51+AJ51=0,"",F51+L51+R51+X51+AD51+AP51+AV51+AJ51)</f>
        <v>163</v>
      </c>
      <c r="BC51" s="89">
        <f t="shared" si="179"/>
        <v>2282</v>
      </c>
      <c r="BD51" s="64" t="s">
        <v>17</v>
      </c>
      <c r="BE51" s="68" t="s">
        <v>40</v>
      </c>
      <c r="BF51" s="45"/>
      <c r="BG51" s="45"/>
    </row>
    <row r="52" spans="1:59" s="36" customFormat="1" ht="13.7" customHeight="1">
      <c r="A52" s="56"/>
      <c r="B52" s="132"/>
      <c r="C52" s="69"/>
      <c r="D52" s="874"/>
      <c r="E52" s="875"/>
      <c r="F52" s="875"/>
      <c r="G52" s="875"/>
      <c r="H52" s="875"/>
      <c r="I52" s="875"/>
      <c r="J52" s="875"/>
      <c r="K52" s="875"/>
      <c r="L52" s="875"/>
      <c r="M52" s="875"/>
      <c r="N52" s="875"/>
      <c r="O52" s="875"/>
      <c r="P52" s="875"/>
      <c r="Q52" s="875"/>
      <c r="R52" s="875"/>
      <c r="S52" s="875"/>
      <c r="T52" s="875"/>
      <c r="U52" s="875"/>
      <c r="V52" s="875"/>
      <c r="W52" s="875"/>
      <c r="X52" s="875"/>
      <c r="Y52" s="875"/>
      <c r="Z52" s="875"/>
      <c r="AA52" s="875"/>
      <c r="AB52" s="874"/>
      <c r="AC52" s="875"/>
      <c r="AD52" s="875"/>
      <c r="AE52" s="875"/>
      <c r="AF52" s="875"/>
      <c r="AG52" s="875"/>
      <c r="AH52" s="875"/>
      <c r="AI52" s="875"/>
      <c r="AJ52" s="875"/>
      <c r="AK52" s="875"/>
      <c r="AL52" s="875"/>
      <c r="AM52" s="875"/>
      <c r="AN52" s="875"/>
      <c r="AO52" s="875"/>
      <c r="AP52" s="875"/>
      <c r="AQ52" s="875"/>
      <c r="AR52" s="875"/>
      <c r="AS52" s="875"/>
      <c r="AT52" s="875"/>
      <c r="AU52" s="875"/>
      <c r="AV52" s="875"/>
      <c r="AW52" s="875"/>
      <c r="AX52" s="875"/>
      <c r="AY52" s="875"/>
      <c r="AZ52" s="876"/>
      <c r="BA52" s="877"/>
      <c r="BB52" s="877"/>
      <c r="BC52" s="877"/>
      <c r="BD52" s="877"/>
      <c r="BE52" s="878"/>
      <c r="BF52" s="45"/>
      <c r="BG52" s="45"/>
    </row>
    <row r="53" spans="1:59" s="36" customFormat="1" ht="13.7" customHeight="1">
      <c r="A53" s="325"/>
      <c r="B53" s="294" t="s">
        <v>15</v>
      </c>
      <c r="C53" s="295" t="s">
        <v>20</v>
      </c>
      <c r="D53" s="326"/>
      <c r="E53" s="232"/>
      <c r="F53" s="232"/>
      <c r="G53" s="232"/>
      <c r="H53" s="233"/>
      <c r="I53" s="327"/>
      <c r="J53" s="296"/>
      <c r="K53" s="232"/>
      <c r="L53" s="232"/>
      <c r="M53" s="232"/>
      <c r="N53" s="233"/>
      <c r="O53" s="327"/>
      <c r="P53" s="297"/>
      <c r="Q53" s="232"/>
      <c r="R53" s="232"/>
      <c r="S53" s="232"/>
      <c r="T53" s="233"/>
      <c r="U53" s="233"/>
      <c r="V53" s="297"/>
      <c r="W53" s="232"/>
      <c r="X53" s="232"/>
      <c r="Y53" s="232"/>
      <c r="Z53" s="233"/>
      <c r="AA53" s="327"/>
      <c r="AB53" s="296"/>
      <c r="AC53" s="232"/>
      <c r="AD53" s="232"/>
      <c r="AE53" s="232"/>
      <c r="AF53" s="233"/>
      <c r="AG53" s="233"/>
      <c r="AH53" s="233"/>
      <c r="AI53" s="232"/>
      <c r="AJ53" s="232"/>
      <c r="AK53" s="18"/>
      <c r="AL53" s="27"/>
      <c r="AM53" s="361"/>
      <c r="AN53" s="296"/>
      <c r="AO53" s="232"/>
      <c r="AP53" s="232"/>
      <c r="AQ53" s="232"/>
      <c r="AR53" s="233"/>
      <c r="AS53" s="327"/>
      <c r="AT53" s="296"/>
      <c r="AU53" s="232"/>
      <c r="AV53" s="232"/>
      <c r="AW53" s="221"/>
      <c r="AX53" s="234"/>
      <c r="AY53" s="235"/>
      <c r="AZ53" s="70"/>
      <c r="BA53" s="236"/>
      <c r="BB53" s="236"/>
      <c r="BC53" s="236"/>
      <c r="BD53" s="236"/>
      <c r="BE53" s="96"/>
      <c r="BF53" s="45"/>
      <c r="BG53" s="45"/>
    </row>
    <row r="54" spans="1:59" s="36" customFormat="1" ht="13.7" customHeight="1">
      <c r="A54" s="77"/>
      <c r="B54" s="237" t="s">
        <v>15</v>
      </c>
      <c r="C54" s="238" t="s">
        <v>21</v>
      </c>
      <c r="D54" s="239"/>
      <c r="E54" s="232"/>
      <c r="F54" s="232"/>
      <c r="G54" s="232"/>
      <c r="H54" s="233"/>
      <c r="I54" s="240"/>
      <c r="J54" s="296"/>
      <c r="K54" s="232"/>
      <c r="L54" s="232"/>
      <c r="M54" s="232"/>
      <c r="N54" s="233"/>
      <c r="O54" s="240"/>
      <c r="P54" s="297"/>
      <c r="Q54" s="232"/>
      <c r="R54" s="232"/>
      <c r="S54" s="232"/>
      <c r="T54" s="233"/>
      <c r="U54" s="233"/>
      <c r="V54" s="297"/>
      <c r="W54" s="232"/>
      <c r="X54" s="232"/>
      <c r="Y54" s="232"/>
      <c r="Z54" s="233"/>
      <c r="AA54" s="240"/>
      <c r="AB54" s="296"/>
      <c r="AC54" s="232"/>
      <c r="AD54" s="232"/>
      <c r="AE54" s="232"/>
      <c r="AF54" s="233"/>
      <c r="AG54" s="233"/>
      <c r="AH54" s="233"/>
      <c r="AI54" s="232"/>
      <c r="AJ54" s="232"/>
      <c r="AK54" s="18"/>
      <c r="AL54" s="27"/>
      <c r="AM54" s="78"/>
      <c r="AN54" s="296"/>
      <c r="AO54" s="232"/>
      <c r="AP54" s="232"/>
      <c r="AQ54" s="232"/>
      <c r="AR54" s="233"/>
      <c r="AS54" s="240"/>
      <c r="AT54" s="296"/>
      <c r="AU54" s="232"/>
      <c r="AV54" s="232"/>
      <c r="AW54" s="221"/>
      <c r="AX54" s="234"/>
      <c r="AY54" s="235"/>
      <c r="AZ54" s="70"/>
      <c r="BA54" s="236"/>
      <c r="BB54" s="236"/>
      <c r="BC54" s="236"/>
      <c r="BD54" s="236"/>
      <c r="BE54" s="96"/>
      <c r="BF54" s="45"/>
      <c r="BG54" s="45"/>
    </row>
    <row r="55" spans="1:59" s="36" customFormat="1" ht="9.9499999999999993" customHeight="1">
      <c r="A55" s="77"/>
      <c r="B55" s="237" t="s">
        <v>15</v>
      </c>
      <c r="C55" s="238" t="s">
        <v>30</v>
      </c>
      <c r="D55" s="239"/>
      <c r="E55" s="232"/>
      <c r="F55" s="232"/>
      <c r="G55" s="232"/>
      <c r="H55" s="233"/>
      <c r="I55" s="240"/>
      <c r="J55" s="296"/>
      <c r="K55" s="232"/>
      <c r="L55" s="232"/>
      <c r="M55" s="232"/>
      <c r="N55" s="233"/>
      <c r="O55" s="240"/>
      <c r="P55" s="297"/>
      <c r="Q55" s="232"/>
      <c r="R55" s="232"/>
      <c r="S55" s="232"/>
      <c r="T55" s="233"/>
      <c r="U55" s="233"/>
      <c r="V55" s="297"/>
      <c r="W55" s="232"/>
      <c r="X55" s="232"/>
      <c r="Y55" s="232"/>
      <c r="Z55" s="233"/>
      <c r="AA55" s="240"/>
      <c r="AB55" s="296"/>
      <c r="AC55" s="232"/>
      <c r="AD55" s="232"/>
      <c r="AE55" s="232"/>
      <c r="AF55" s="233"/>
      <c r="AG55" s="233"/>
      <c r="AH55" s="233"/>
      <c r="AI55" s="232"/>
      <c r="AJ55" s="232"/>
      <c r="AK55" s="18"/>
      <c r="AL55" s="27"/>
      <c r="AM55" s="78"/>
      <c r="AN55" s="296"/>
      <c r="AO55" s="232"/>
      <c r="AP55" s="232"/>
      <c r="AQ55" s="232"/>
      <c r="AR55" s="233"/>
      <c r="AS55" s="240"/>
      <c r="AT55" s="296"/>
      <c r="AU55" s="232"/>
      <c r="AV55" s="232"/>
      <c r="AW55" s="221"/>
      <c r="AX55" s="234"/>
      <c r="AY55" s="235"/>
      <c r="AZ55" s="70"/>
      <c r="BA55" s="236"/>
      <c r="BB55" s="236"/>
      <c r="BC55" s="236"/>
      <c r="BD55" s="236"/>
      <c r="BE55" s="96"/>
      <c r="BF55" s="45"/>
      <c r="BG55" s="45"/>
    </row>
    <row r="56" spans="1:59" s="36" customFormat="1" ht="15.75" customHeight="1">
      <c r="A56" s="879"/>
      <c r="B56" s="880"/>
      <c r="C56" s="880"/>
      <c r="D56" s="880"/>
      <c r="E56" s="880"/>
      <c r="F56" s="880"/>
      <c r="G56" s="880"/>
      <c r="H56" s="880"/>
      <c r="I56" s="880"/>
      <c r="J56" s="880"/>
      <c r="K56" s="880"/>
      <c r="L56" s="880"/>
      <c r="M56" s="880"/>
      <c r="N56" s="880"/>
      <c r="O56" s="880"/>
      <c r="P56" s="880"/>
      <c r="Q56" s="880"/>
      <c r="R56" s="880"/>
      <c r="S56" s="880"/>
      <c r="T56" s="880"/>
      <c r="U56" s="880"/>
      <c r="V56" s="880"/>
      <c r="W56" s="880"/>
      <c r="X56" s="880"/>
      <c r="Y56" s="880"/>
      <c r="Z56" s="880"/>
      <c r="AA56" s="880"/>
      <c r="AB56" s="328"/>
      <c r="AC56" s="328"/>
      <c r="AD56" s="328"/>
      <c r="AE56" s="328"/>
      <c r="AF56" s="328"/>
      <c r="AG56" s="328"/>
      <c r="AH56" s="328"/>
      <c r="AI56" s="328"/>
      <c r="AJ56" s="328"/>
      <c r="AK56" s="328"/>
      <c r="AL56" s="328"/>
      <c r="AM56" s="328"/>
      <c r="AN56" s="328"/>
      <c r="AO56" s="328"/>
      <c r="AP56" s="328"/>
      <c r="AQ56" s="328"/>
      <c r="AR56" s="328"/>
      <c r="AS56" s="328"/>
      <c r="AT56" s="328"/>
      <c r="AU56" s="328"/>
      <c r="AV56" s="328"/>
      <c r="AW56" s="300"/>
      <c r="AX56" s="300"/>
      <c r="AY56" s="300"/>
      <c r="AZ56" s="329"/>
      <c r="BA56" s="330"/>
      <c r="BB56" s="330"/>
      <c r="BC56" s="330"/>
      <c r="BD56" s="330"/>
      <c r="BE56" s="331"/>
      <c r="BF56" s="45"/>
      <c r="BG56" s="45"/>
    </row>
    <row r="57" spans="1:59" s="36" customFormat="1" ht="15.75" customHeight="1">
      <c r="A57" s="881" t="s">
        <v>22</v>
      </c>
      <c r="B57" s="882"/>
      <c r="C57" s="882"/>
      <c r="D57" s="882"/>
      <c r="E57" s="882"/>
      <c r="F57" s="882"/>
      <c r="G57" s="882"/>
      <c r="H57" s="882"/>
      <c r="I57" s="882"/>
      <c r="J57" s="882"/>
      <c r="K57" s="882"/>
      <c r="L57" s="882"/>
      <c r="M57" s="882"/>
      <c r="N57" s="882"/>
      <c r="O57" s="882"/>
      <c r="P57" s="882"/>
      <c r="Q57" s="882"/>
      <c r="R57" s="882"/>
      <c r="S57" s="882"/>
      <c r="T57" s="882"/>
      <c r="U57" s="882"/>
      <c r="V57" s="882"/>
      <c r="W57" s="882"/>
      <c r="X57" s="882"/>
      <c r="Y57" s="882"/>
      <c r="Z57" s="882"/>
      <c r="AA57" s="882"/>
      <c r="AB57" s="332"/>
      <c r="AC57" s="332"/>
      <c r="AD57" s="332"/>
      <c r="AE57" s="332"/>
      <c r="AF57" s="332"/>
      <c r="AG57" s="332"/>
      <c r="AH57" s="332"/>
      <c r="AI57" s="332"/>
      <c r="AJ57" s="332"/>
      <c r="AK57" s="332"/>
      <c r="AL57" s="332"/>
      <c r="AM57" s="332"/>
      <c r="AN57" s="332"/>
      <c r="AO57" s="332"/>
      <c r="AP57" s="332"/>
      <c r="AQ57" s="332"/>
      <c r="AR57" s="332"/>
      <c r="AS57" s="332"/>
      <c r="AT57" s="332"/>
      <c r="AU57" s="332"/>
      <c r="AV57" s="332"/>
      <c r="AW57" s="332"/>
      <c r="AX57" s="332"/>
      <c r="AY57" s="332"/>
      <c r="AZ57" s="329"/>
      <c r="BA57" s="330"/>
      <c r="BB57" s="330"/>
      <c r="BC57" s="330"/>
      <c r="BD57" s="330"/>
      <c r="BE57" s="331"/>
      <c r="BF57" s="45"/>
      <c r="BG57" s="45"/>
    </row>
    <row r="58" spans="1:59" s="36" customFormat="1" ht="15.75" customHeight="1">
      <c r="A58" s="333"/>
      <c r="B58" s="334"/>
      <c r="C58" s="335" t="s">
        <v>23</v>
      </c>
      <c r="D58" s="242"/>
      <c r="E58" s="243"/>
      <c r="F58" s="243"/>
      <c r="G58" s="243"/>
      <c r="H58" s="216"/>
      <c r="I58" s="244" t="str">
        <f>IF(COUNTIF(I12:I55,"A")=0,"",COUNTIF(I12:I55,"A"))</f>
        <v/>
      </c>
      <c r="J58" s="242"/>
      <c r="K58" s="243"/>
      <c r="L58" s="243"/>
      <c r="M58" s="243"/>
      <c r="N58" s="216"/>
      <c r="O58" s="244" t="str">
        <f>IF(COUNTIF(O12:O55,"A")=0,"",COUNTIF(O12:O55,"A"))</f>
        <v/>
      </c>
      <c r="P58" s="242"/>
      <c r="Q58" s="243"/>
      <c r="R58" s="243"/>
      <c r="S58" s="243"/>
      <c r="T58" s="216"/>
      <c r="U58" s="244" t="str">
        <f>IF(COUNTIF(U12:U55,"A")=0,"",COUNTIF(U12:U55,"A"))</f>
        <v/>
      </c>
      <c r="V58" s="242"/>
      <c r="W58" s="243"/>
      <c r="X58" s="243"/>
      <c r="Y58" s="243"/>
      <c r="Z58" s="216"/>
      <c r="AA58" s="244" t="str">
        <f>IF(COUNTIF(AA12:AA55,"A")=0,"",COUNTIF(AA12:AA55,"A"))</f>
        <v/>
      </c>
      <c r="AB58" s="242"/>
      <c r="AC58" s="243"/>
      <c r="AD58" s="243"/>
      <c r="AE58" s="243"/>
      <c r="AF58" s="216"/>
      <c r="AG58" s="244" t="str">
        <f>IF(COUNTIF(AG12:AG55,"A")=0,"",COUNTIF(AG12:AG55,"A"))</f>
        <v/>
      </c>
      <c r="AH58" s="242"/>
      <c r="AI58" s="243"/>
      <c r="AJ58" s="243"/>
      <c r="AK58" s="243"/>
      <c r="AL58" s="216"/>
      <c r="AM58" s="244" t="str">
        <f>IF(COUNTIF(AM12:AM55,"A")=0,"",COUNTIF(AM12:AM55,"A"))</f>
        <v/>
      </c>
      <c r="AN58" s="242"/>
      <c r="AO58" s="243"/>
      <c r="AP58" s="243"/>
      <c r="AQ58" s="243"/>
      <c r="AR58" s="216"/>
      <c r="AS58" s="244" t="str">
        <f>IF(COUNTIF(AS12:AS55,"A")=0,"",COUNTIF(AS12:AS55,"A"))</f>
        <v/>
      </c>
      <c r="AT58" s="242"/>
      <c r="AU58" s="243"/>
      <c r="AV58" s="243"/>
      <c r="AW58" s="243"/>
      <c r="AX58" s="216"/>
      <c r="AY58" s="244" t="str">
        <f>IF(COUNTIF(AY12:AY55,"A")=0,"",COUNTIF(AY12:AY55,"A"))</f>
        <v/>
      </c>
      <c r="AZ58" s="336"/>
      <c r="BA58" s="243"/>
      <c r="BB58" s="243"/>
      <c r="BC58" s="243"/>
      <c r="BD58" s="216"/>
      <c r="BE58" s="301" t="str">
        <f t="shared" ref="BE58:BE70" si="186">IF(SUM(I58:AY58)=0,"",SUM(I58:AY58))</f>
        <v/>
      </c>
      <c r="BF58" s="45"/>
      <c r="BG58" s="45"/>
    </row>
    <row r="59" spans="1:59" s="36" customFormat="1" ht="15.75" customHeight="1">
      <c r="A59" s="333"/>
      <c r="B59" s="334"/>
      <c r="C59" s="335" t="s">
        <v>24</v>
      </c>
      <c r="D59" s="242"/>
      <c r="E59" s="243"/>
      <c r="F59" s="243"/>
      <c r="G59" s="243"/>
      <c r="H59" s="216"/>
      <c r="I59" s="244" t="str">
        <f>IF(COUNTIF(I12:I55,"B")=0,"",COUNTIF(I12:I55,"B"))</f>
        <v/>
      </c>
      <c r="J59" s="242"/>
      <c r="K59" s="243"/>
      <c r="L59" s="243"/>
      <c r="M59" s="243"/>
      <c r="N59" s="216"/>
      <c r="O59" s="244" t="str">
        <f>IF(COUNTIF(O12:O55,"B")=0,"",COUNTIF(O12:O55,"B"))</f>
        <v/>
      </c>
      <c r="P59" s="242"/>
      <c r="Q59" s="243"/>
      <c r="R59" s="243"/>
      <c r="S59" s="243"/>
      <c r="T59" s="216"/>
      <c r="U59" s="244" t="str">
        <f>IF(COUNTIF(U12:U55,"B")=0,"",COUNTIF(U12:U55,"B"))</f>
        <v/>
      </c>
      <c r="V59" s="242"/>
      <c r="W59" s="243"/>
      <c r="X59" s="243"/>
      <c r="Y59" s="243"/>
      <c r="Z59" s="216"/>
      <c r="AA59" s="244" t="str">
        <f>IF(COUNTIF(AA12:AA55,"B")=0,"",COUNTIF(AA12:AA55,"B"))</f>
        <v/>
      </c>
      <c r="AB59" s="242"/>
      <c r="AC59" s="243"/>
      <c r="AD59" s="243"/>
      <c r="AE59" s="243"/>
      <c r="AF59" s="216"/>
      <c r="AG59" s="244" t="str">
        <f>IF(COUNTIF(AG12:AG55,"B")=0,"",COUNTIF(AG12:AG55,"B"))</f>
        <v/>
      </c>
      <c r="AH59" s="242"/>
      <c r="AI59" s="243"/>
      <c r="AJ59" s="243"/>
      <c r="AK59" s="243"/>
      <c r="AL59" s="216"/>
      <c r="AM59" s="244" t="str">
        <f>IF(COUNTIF(AM12:AM55,"B")=0,"",COUNTIF(AM12:AM55,"B"))</f>
        <v/>
      </c>
      <c r="AN59" s="242"/>
      <c r="AO59" s="243"/>
      <c r="AP59" s="243"/>
      <c r="AQ59" s="243"/>
      <c r="AR59" s="216"/>
      <c r="AS59" s="244" t="str">
        <f>IF(COUNTIF(AS12:AS55,"B")=0,"",COUNTIF(AS12:AS55,"B"))</f>
        <v/>
      </c>
      <c r="AT59" s="242"/>
      <c r="AU59" s="243"/>
      <c r="AV59" s="243"/>
      <c r="AW59" s="243"/>
      <c r="AX59" s="216"/>
      <c r="AY59" s="244" t="str">
        <f>IF(COUNTIF(AY12:AY55,"B")=0,"",COUNTIF(AY12:AY55,"B"))</f>
        <v/>
      </c>
      <c r="AZ59" s="336"/>
      <c r="BA59" s="243"/>
      <c r="BB59" s="243"/>
      <c r="BC59" s="243"/>
      <c r="BD59" s="216"/>
      <c r="BE59" s="301" t="str">
        <f t="shared" si="186"/>
        <v/>
      </c>
      <c r="BF59" s="45"/>
      <c r="BG59" s="45"/>
    </row>
    <row r="60" spans="1:59" s="36" customFormat="1" ht="15.75" customHeight="1">
      <c r="A60" s="333"/>
      <c r="B60" s="334"/>
      <c r="C60" s="335" t="s">
        <v>57</v>
      </c>
      <c r="D60" s="242"/>
      <c r="E60" s="243"/>
      <c r="F60" s="243"/>
      <c r="G60" s="243"/>
      <c r="H60" s="216"/>
      <c r="I60" s="244" t="str">
        <f>IF(COUNTIF(I12:I55,"ÉÉ")=0,"",COUNTIF(I12:I55,"ÉÉ"))</f>
        <v/>
      </c>
      <c r="J60" s="242"/>
      <c r="K60" s="243"/>
      <c r="L60" s="243"/>
      <c r="M60" s="243"/>
      <c r="N60" s="216"/>
      <c r="O60" s="244" t="str">
        <f>IF(COUNTIF(O12:O55,"ÉÉ")=0,"",COUNTIF(O12:O55,"ÉÉ"))</f>
        <v/>
      </c>
      <c r="P60" s="242"/>
      <c r="Q60" s="243"/>
      <c r="R60" s="243"/>
      <c r="S60" s="243"/>
      <c r="T60" s="216"/>
      <c r="U60" s="244" t="str">
        <f>IF(COUNTIF(U12:U55,"ÉÉ")=0,"",COUNTIF(U12:U55,"ÉÉ"))</f>
        <v/>
      </c>
      <c r="V60" s="242"/>
      <c r="W60" s="243"/>
      <c r="X60" s="243"/>
      <c r="Y60" s="243"/>
      <c r="Z60" s="216"/>
      <c r="AA60" s="244">
        <f>IF(COUNTIF(AA12:AA55,"ÉÉ")=0,"",COUNTIF(AA12:AA55,"ÉÉ"))</f>
        <v>4</v>
      </c>
      <c r="AB60" s="242"/>
      <c r="AC60" s="243"/>
      <c r="AD60" s="243"/>
      <c r="AE60" s="243"/>
      <c r="AF60" s="216"/>
      <c r="AG60" s="244">
        <f>IF(COUNTIF(AG12:AG55,"ÉÉ")=0,"",COUNTIF(AG12:AG55,"ÉÉ"))</f>
        <v>5</v>
      </c>
      <c r="AH60" s="242"/>
      <c r="AI60" s="243"/>
      <c r="AJ60" s="243"/>
      <c r="AK60" s="243"/>
      <c r="AL60" s="216"/>
      <c r="AM60" s="244">
        <f>IF(COUNTIF(AM12:AM55,"ÉÉ")=0,"",COUNTIF(AM12:AM55,"ÉÉ"))</f>
        <v>3</v>
      </c>
      <c r="AN60" s="242"/>
      <c r="AO60" s="243"/>
      <c r="AP60" s="243"/>
      <c r="AQ60" s="243"/>
      <c r="AR60" s="216"/>
      <c r="AS60" s="244">
        <f>IF(COUNTIF(AS12:AS55,"ÉÉ")=0,"",COUNTIF(AS12:AS55,"ÉÉ"))</f>
        <v>2</v>
      </c>
      <c r="AT60" s="242"/>
      <c r="AU60" s="243"/>
      <c r="AV60" s="243"/>
      <c r="AW60" s="243"/>
      <c r="AX60" s="216"/>
      <c r="AY60" s="244">
        <f>IF(COUNTIF(AY12:AY55,"ÉÉ")=0,"",COUNTIF(AY12:AY55,"ÉÉ"))</f>
        <v>2</v>
      </c>
      <c r="AZ60" s="336"/>
      <c r="BA60" s="243"/>
      <c r="BB60" s="243"/>
      <c r="BC60" s="243"/>
      <c r="BD60" s="216"/>
      <c r="BE60" s="301">
        <f t="shared" si="186"/>
        <v>16</v>
      </c>
      <c r="BF60" s="45"/>
      <c r="BG60" s="45"/>
    </row>
    <row r="61" spans="1:59" s="36" customFormat="1" ht="15.75" customHeight="1">
      <c r="A61" s="333"/>
      <c r="B61" s="334"/>
      <c r="C61" s="335" t="s">
        <v>58</v>
      </c>
      <c r="D61" s="246"/>
      <c r="E61" s="247"/>
      <c r="F61" s="247"/>
      <c r="G61" s="247"/>
      <c r="H61" s="248"/>
      <c r="I61" s="244" t="str">
        <f>IF(COUNTIF(I12:I55,"ÉÉ(Z)")=0,"",COUNTIF(I12:I55,"ÉÉ(Z)"))</f>
        <v/>
      </c>
      <c r="J61" s="246"/>
      <c r="K61" s="247"/>
      <c r="L61" s="247"/>
      <c r="M61" s="247"/>
      <c r="N61" s="248"/>
      <c r="O61" s="244" t="str">
        <f>IF(COUNTIF(O12:O55,"ÉÉ(Z)")=0,"",COUNTIF(O12:O55,"ÉÉ(Z)"))</f>
        <v/>
      </c>
      <c r="P61" s="246"/>
      <c r="Q61" s="247"/>
      <c r="R61" s="247"/>
      <c r="S61" s="247"/>
      <c r="T61" s="248"/>
      <c r="U61" s="244" t="str">
        <f>IF(COUNTIF(U12:U55,"ÉÉ(Z)")=0,"",COUNTIF(U12:U55,"ÉÉ(Z)"))</f>
        <v/>
      </c>
      <c r="V61" s="246"/>
      <c r="W61" s="247"/>
      <c r="X61" s="247"/>
      <c r="Y61" s="247"/>
      <c r="Z61" s="248"/>
      <c r="AA61" s="244" t="str">
        <f>IF(COUNTIF(AA12:AA55,"ÉÉ(Z)")=0,"",COUNTIF(AA12:AA55,"ÉÉ(Z)"))</f>
        <v/>
      </c>
      <c r="AB61" s="246"/>
      <c r="AC61" s="247"/>
      <c r="AD61" s="247"/>
      <c r="AE61" s="247"/>
      <c r="AF61" s="248"/>
      <c r="AG61" s="244" t="str">
        <f>IF(COUNTIF(AG12:AG55,"ÉÉ(Z)")=0,"",COUNTIF(AG12:AG55,"ÉÉ(Z)"))</f>
        <v/>
      </c>
      <c r="AH61" s="246"/>
      <c r="AI61" s="247"/>
      <c r="AJ61" s="247"/>
      <c r="AK61" s="247"/>
      <c r="AL61" s="248"/>
      <c r="AM61" s="244" t="str">
        <f>IF(COUNTIF(AM12:AM55,"ÉÉ(Z)")=0,"",COUNTIF(AM12:AM55,"ÉÉ(Z)"))</f>
        <v/>
      </c>
      <c r="AN61" s="246"/>
      <c r="AO61" s="247"/>
      <c r="AP61" s="247"/>
      <c r="AQ61" s="247"/>
      <c r="AR61" s="248"/>
      <c r="AS61" s="244" t="str">
        <f>IF(COUNTIF(AS12:AS55,"ÉÉ(Z)")=0,"",COUNTIF(AS12:AS55,"ÉÉ(Z)"))</f>
        <v/>
      </c>
      <c r="AT61" s="246"/>
      <c r="AU61" s="247"/>
      <c r="AV61" s="247"/>
      <c r="AW61" s="247"/>
      <c r="AX61" s="248"/>
      <c r="AY61" s="244" t="str">
        <f>IF(COUNTIF(AY12:AY55,"ÉÉ(Z)")=0,"",COUNTIF(AY12:AY55,"ÉÉ(Z)"))</f>
        <v/>
      </c>
      <c r="AZ61" s="337"/>
      <c r="BA61" s="247"/>
      <c r="BB61" s="247"/>
      <c r="BC61" s="247"/>
      <c r="BD61" s="248"/>
      <c r="BE61" s="301" t="str">
        <f t="shared" si="186"/>
        <v/>
      </c>
      <c r="BF61" s="176"/>
      <c r="BG61" s="176"/>
    </row>
    <row r="62" spans="1:59" s="36" customFormat="1" ht="15.75" customHeight="1">
      <c r="A62" s="333"/>
      <c r="B62" s="334"/>
      <c r="C62" s="335" t="s">
        <v>59</v>
      </c>
      <c r="D62" s="242"/>
      <c r="E62" s="243"/>
      <c r="F62" s="243"/>
      <c r="G62" s="243"/>
      <c r="H62" s="216"/>
      <c r="I62" s="244" t="str">
        <f>IF(COUNTIF(I12:I55,"GYJ")=0,"",COUNTIF(I12:I55,"GYJ"))</f>
        <v/>
      </c>
      <c r="J62" s="242"/>
      <c r="K62" s="243"/>
      <c r="L62" s="243"/>
      <c r="M62" s="243"/>
      <c r="N62" s="216"/>
      <c r="O62" s="244" t="str">
        <f>IF(COUNTIF(O12:O55,"GYJ")=0,"",COUNTIF(O12:O55,"GYJ"))</f>
        <v/>
      </c>
      <c r="P62" s="242"/>
      <c r="Q62" s="243"/>
      <c r="R62" s="243"/>
      <c r="S62" s="243"/>
      <c r="T62" s="216"/>
      <c r="U62" s="244" t="str">
        <f>IF(COUNTIF(U12:U55,"GYJ")=0,"",COUNTIF(U12:U55,"GYJ"))</f>
        <v/>
      </c>
      <c r="V62" s="242"/>
      <c r="W62" s="243"/>
      <c r="X62" s="243"/>
      <c r="Y62" s="243"/>
      <c r="Z62" s="216"/>
      <c r="AA62" s="244">
        <f>IF(COUNTIF(AA12:AA55,"GYJ")=0,"",COUNTIF(AA12:AA55,"GYJ"))</f>
        <v>2</v>
      </c>
      <c r="AB62" s="242"/>
      <c r="AC62" s="243"/>
      <c r="AD62" s="243"/>
      <c r="AE62" s="243"/>
      <c r="AF62" s="216"/>
      <c r="AG62" s="244" t="str">
        <f>IF(COUNTIF(AG12:AG55,"GYJ")=0,"",COUNTIF(AG12:AG55,"GYJ"))</f>
        <v/>
      </c>
      <c r="AH62" s="242"/>
      <c r="AI62" s="243"/>
      <c r="AJ62" s="243"/>
      <c r="AK62" s="243"/>
      <c r="AL62" s="216"/>
      <c r="AM62" s="244">
        <f>IF(COUNTIF(AM12:AM55,"GYJ")=0,"",COUNTIF(AM12:AM55,"GYJ"))</f>
        <v>1</v>
      </c>
      <c r="AN62" s="242"/>
      <c r="AO62" s="243"/>
      <c r="AP62" s="243"/>
      <c r="AQ62" s="243"/>
      <c r="AR62" s="216"/>
      <c r="AS62" s="244">
        <f>IF(COUNTIF(AS12:AS55,"GYJ")=0,"",COUNTIF(AS12:AS55,"GYJ"))</f>
        <v>2</v>
      </c>
      <c r="AT62" s="242"/>
      <c r="AU62" s="243"/>
      <c r="AV62" s="243"/>
      <c r="AW62" s="243"/>
      <c r="AX62" s="216"/>
      <c r="AY62" s="244">
        <f>IF(COUNTIF(AY12:AY55,"GYJ")=0,"",COUNTIF(AY12:AY55,"GYJ"))</f>
        <v>2</v>
      </c>
      <c r="AZ62" s="336"/>
      <c r="BA62" s="243"/>
      <c r="BB62" s="243"/>
      <c r="BC62" s="243"/>
      <c r="BD62" s="216"/>
      <c r="BE62" s="301">
        <f t="shared" si="186"/>
        <v>7</v>
      </c>
      <c r="BF62" s="176"/>
      <c r="BG62" s="176"/>
    </row>
    <row r="63" spans="1:59" s="36" customFormat="1" ht="15.75" customHeight="1">
      <c r="A63" s="333"/>
      <c r="B63" s="338"/>
      <c r="C63" s="335" t="s">
        <v>60</v>
      </c>
      <c r="D63" s="242"/>
      <c r="E63" s="243"/>
      <c r="F63" s="243"/>
      <c r="G63" s="243"/>
      <c r="H63" s="216"/>
      <c r="I63" s="244" t="str">
        <f>IF(COUNTIF(I12:I55,"GYJ(Z)")=0,"",COUNTIF(I12:I55,"GYJ(Z)"))</f>
        <v/>
      </c>
      <c r="J63" s="242"/>
      <c r="K63" s="243"/>
      <c r="L63" s="243"/>
      <c r="M63" s="243"/>
      <c r="N63" s="216"/>
      <c r="O63" s="244" t="str">
        <f>IF(COUNTIF(O12:O55,"GYJ(Z)")=0,"",COUNTIF(O12:O55,"GYJ(Z)"))</f>
        <v/>
      </c>
      <c r="P63" s="242"/>
      <c r="Q63" s="243"/>
      <c r="R63" s="243"/>
      <c r="S63" s="243"/>
      <c r="T63" s="216"/>
      <c r="U63" s="244" t="str">
        <f>IF(COUNTIF(U12:U55,"GYJ(Z)")=0,"",COUNTIF(U12:U55,"GYJ(Z)"))</f>
        <v/>
      </c>
      <c r="V63" s="242"/>
      <c r="W63" s="243"/>
      <c r="X63" s="243"/>
      <c r="Y63" s="243"/>
      <c r="Z63" s="216"/>
      <c r="AA63" s="244" t="str">
        <f>IF(COUNTIF(AA12:AA55,"GYJ(Z)")=0,"",COUNTIF(AA12:AA55,"GYJ(Z)"))</f>
        <v/>
      </c>
      <c r="AB63" s="242"/>
      <c r="AC63" s="243"/>
      <c r="AD63" s="243"/>
      <c r="AE63" s="243"/>
      <c r="AF63" s="216"/>
      <c r="AG63" s="244" t="str">
        <f>IF(COUNTIF(AG12:AG55,"GYJ(Z)")=0,"",COUNTIF(AG12:AG55,"GYJ(Z)"))</f>
        <v/>
      </c>
      <c r="AH63" s="242"/>
      <c r="AI63" s="243"/>
      <c r="AJ63" s="243"/>
      <c r="AK63" s="243"/>
      <c r="AL63" s="216"/>
      <c r="AM63" s="244" t="str">
        <f>IF(COUNTIF(AM12:AM55,"GYJ(Z)")=0,"",COUNTIF(AM12:AM55,"GYJ(Z)"))</f>
        <v/>
      </c>
      <c r="AN63" s="242"/>
      <c r="AO63" s="243"/>
      <c r="AP63" s="243"/>
      <c r="AQ63" s="243"/>
      <c r="AR63" s="216"/>
      <c r="AS63" s="244" t="str">
        <f>IF(COUNTIF(AS12:AS55,"GYJ(Z)")=0,"",COUNTIF(AS12:AS55,"GYJ(Z)"))</f>
        <v/>
      </c>
      <c r="AT63" s="242"/>
      <c r="AU63" s="243"/>
      <c r="AV63" s="243"/>
      <c r="AW63" s="243"/>
      <c r="AX63" s="216"/>
      <c r="AY63" s="244">
        <f>IF(COUNTIF(AY12:AY55,"GYJ(Z)")=0,"",COUNTIF(AY12:AY55,"GYJ(Z)"))</f>
        <v>1</v>
      </c>
      <c r="AZ63" s="336"/>
      <c r="BA63" s="243"/>
      <c r="BB63" s="243"/>
      <c r="BC63" s="243"/>
      <c r="BD63" s="216"/>
      <c r="BE63" s="301">
        <f t="shared" si="186"/>
        <v>1</v>
      </c>
      <c r="BF63" s="176"/>
      <c r="BG63" s="176"/>
    </row>
    <row r="64" spans="1:59" s="36" customFormat="1" ht="15.75" customHeight="1">
      <c r="A64" s="333"/>
      <c r="B64" s="334"/>
      <c r="C64" s="249" t="s">
        <v>32</v>
      </c>
      <c r="D64" s="242"/>
      <c r="E64" s="243"/>
      <c r="F64" s="243"/>
      <c r="G64" s="243"/>
      <c r="H64" s="216"/>
      <c r="I64" s="244" t="str">
        <f>IF(COUNTIF(I12:I55,"K")=0,"",COUNTIF(I12:I55,"K"))</f>
        <v/>
      </c>
      <c r="J64" s="242"/>
      <c r="K64" s="243"/>
      <c r="L64" s="243"/>
      <c r="M64" s="243"/>
      <c r="N64" s="216"/>
      <c r="O64" s="244" t="str">
        <f>IF(COUNTIF(O12:O55,"K")=0,"",COUNTIF(O12:O55,"K"))</f>
        <v/>
      </c>
      <c r="P64" s="242"/>
      <c r="Q64" s="243"/>
      <c r="R64" s="243"/>
      <c r="S64" s="243"/>
      <c r="T64" s="216"/>
      <c r="U64" s="244" t="str">
        <f>IF(COUNTIF(U12:U55,"K")=0,"",COUNTIF(U12:U55,"K"))</f>
        <v/>
      </c>
      <c r="V64" s="242"/>
      <c r="W64" s="243"/>
      <c r="X64" s="243"/>
      <c r="Y64" s="243"/>
      <c r="Z64" s="216"/>
      <c r="AA64" s="244" t="str">
        <f>IF(COUNTIF(AA12:AA55,"K")=0,"",COUNTIF(AA12:AA55,"K"))</f>
        <v/>
      </c>
      <c r="AB64" s="242"/>
      <c r="AC64" s="243"/>
      <c r="AD64" s="243"/>
      <c r="AE64" s="243"/>
      <c r="AF64" s="216"/>
      <c r="AG64" s="244">
        <f>IF(COUNTIF(AG12:AG55,"K")=0,"",COUNTIF(AG12:AG55,"K"))</f>
        <v>2</v>
      </c>
      <c r="AH64" s="242"/>
      <c r="AI64" s="243"/>
      <c r="AJ64" s="243"/>
      <c r="AK64" s="243"/>
      <c r="AL64" s="216"/>
      <c r="AM64" s="244">
        <f>IF(COUNTIF(AM12:AM55,"K")=0,"",COUNTIF(AM12:AM55,"K"))</f>
        <v>2</v>
      </c>
      <c r="AN64" s="242"/>
      <c r="AO64" s="243"/>
      <c r="AP64" s="243"/>
      <c r="AQ64" s="243"/>
      <c r="AR64" s="216"/>
      <c r="AS64" s="244" t="str">
        <f>IF(COUNTIF(AS12:AS55,"K")=0,"",COUNTIF(AS12:AS55,"K"))</f>
        <v/>
      </c>
      <c r="AT64" s="242"/>
      <c r="AU64" s="243"/>
      <c r="AV64" s="243"/>
      <c r="AW64" s="243"/>
      <c r="AX64" s="216"/>
      <c r="AY64" s="244" t="str">
        <f>IF(COUNTIF(AY12:AY55,"K")=0,"",COUNTIF(AY12:AY55,"K"))</f>
        <v/>
      </c>
      <c r="AZ64" s="336"/>
      <c r="BA64" s="243"/>
      <c r="BB64" s="243"/>
      <c r="BC64" s="243"/>
      <c r="BD64" s="216"/>
      <c r="BE64" s="301">
        <f t="shared" si="186"/>
        <v>4</v>
      </c>
      <c r="BF64" s="176"/>
      <c r="BG64" s="176"/>
    </row>
    <row r="65" spans="1:59" s="36" customFormat="1" ht="15.75" customHeight="1">
      <c r="A65" s="333"/>
      <c r="B65" s="334"/>
      <c r="C65" s="249" t="s">
        <v>33</v>
      </c>
      <c r="D65" s="242"/>
      <c r="E65" s="243"/>
      <c r="F65" s="243"/>
      <c r="G65" s="243"/>
      <c r="H65" s="216"/>
      <c r="I65" s="244" t="str">
        <f>IF(COUNTIF(I12:I55,"K(Z)")=0,"",COUNTIF(I12:I55,"K(Z)"))</f>
        <v/>
      </c>
      <c r="J65" s="242"/>
      <c r="K65" s="243"/>
      <c r="L65" s="243"/>
      <c r="M65" s="243"/>
      <c r="N65" s="216"/>
      <c r="O65" s="244" t="str">
        <f>IF(COUNTIF(O12:O55,"K(Z)")=0,"",COUNTIF(O12:O55,"K(Z)"))</f>
        <v/>
      </c>
      <c r="P65" s="242"/>
      <c r="Q65" s="243"/>
      <c r="R65" s="243"/>
      <c r="S65" s="243"/>
      <c r="T65" s="216"/>
      <c r="U65" s="244" t="str">
        <f>IF(COUNTIF(U12:U55,"K(Z)")=0,"",COUNTIF(U12:U55,"K(Z)"))</f>
        <v/>
      </c>
      <c r="V65" s="242"/>
      <c r="W65" s="243"/>
      <c r="X65" s="243"/>
      <c r="Y65" s="243"/>
      <c r="Z65" s="216"/>
      <c r="AA65" s="244" t="str">
        <f>IF(COUNTIF(AA12:AA55,"K(Z)")=0,"",COUNTIF(AA12:AA55,"K(Z)"))</f>
        <v/>
      </c>
      <c r="AB65" s="242"/>
      <c r="AC65" s="243"/>
      <c r="AD65" s="243"/>
      <c r="AE65" s="243"/>
      <c r="AF65" s="216"/>
      <c r="AG65" s="244" t="str">
        <f>IF(COUNTIF(AG12:AG55,"K(Z)")=0,"",COUNTIF(AG12:AG55,"K(Z)"))</f>
        <v/>
      </c>
      <c r="AH65" s="242"/>
      <c r="AI65" s="243"/>
      <c r="AJ65" s="243"/>
      <c r="AK65" s="243"/>
      <c r="AL65" s="216"/>
      <c r="AM65" s="244">
        <f>IF(COUNTIF(AM12:AM55,"K(Z)")=0,"",COUNTIF(AM12:AM55,"K(Z)"))</f>
        <v>3</v>
      </c>
      <c r="AN65" s="242"/>
      <c r="AO65" s="243"/>
      <c r="AP65" s="243"/>
      <c r="AQ65" s="243"/>
      <c r="AR65" s="216"/>
      <c r="AS65" s="244">
        <f>IF(COUNTIF(AS12:AS55,"K(Z)")=0,"",COUNTIF(AS12:AS55,"K(Z)"))</f>
        <v>2</v>
      </c>
      <c r="AT65" s="242"/>
      <c r="AU65" s="243"/>
      <c r="AV65" s="243"/>
      <c r="AW65" s="243"/>
      <c r="AX65" s="216"/>
      <c r="AY65" s="244" t="str">
        <f>IF(COUNTIF(AY12:AY55,"K(Z)")=0,"",COUNTIF(AY12:AY55,"K(Z)"))</f>
        <v/>
      </c>
      <c r="AZ65" s="336"/>
      <c r="BA65" s="243"/>
      <c r="BB65" s="243"/>
      <c r="BC65" s="243"/>
      <c r="BD65" s="216"/>
      <c r="BE65" s="301">
        <f t="shared" si="186"/>
        <v>5</v>
      </c>
      <c r="BF65" s="176"/>
      <c r="BG65" s="176"/>
    </row>
    <row r="66" spans="1:59" s="36" customFormat="1" ht="15.75" customHeight="1">
      <c r="A66" s="333"/>
      <c r="B66" s="334"/>
      <c r="C66" s="335" t="s">
        <v>25</v>
      </c>
      <c r="D66" s="242"/>
      <c r="E66" s="243"/>
      <c r="F66" s="243"/>
      <c r="G66" s="243"/>
      <c r="H66" s="216"/>
      <c r="I66" s="244" t="str">
        <f>IF(COUNTIF(I12:I55,"AV")=0,"",COUNTIF(I12:I55,"AV"))</f>
        <v/>
      </c>
      <c r="J66" s="242"/>
      <c r="K66" s="243"/>
      <c r="L66" s="243"/>
      <c r="M66" s="243"/>
      <c r="N66" s="216"/>
      <c r="O66" s="244" t="str">
        <f>IF(COUNTIF(O12:O55,"AV")=0,"",COUNTIF(O12:O55,"AV"))</f>
        <v/>
      </c>
      <c r="P66" s="242"/>
      <c r="Q66" s="243"/>
      <c r="R66" s="243"/>
      <c r="S66" s="243"/>
      <c r="T66" s="216"/>
      <c r="U66" s="244" t="str">
        <f>IF(COUNTIF(U12:U55,"AV")=0,"",COUNTIF(U12:U55,"AV"))</f>
        <v/>
      </c>
      <c r="V66" s="242"/>
      <c r="W66" s="243"/>
      <c r="X66" s="243"/>
      <c r="Y66" s="243"/>
      <c r="Z66" s="216"/>
      <c r="AA66" s="244" t="str">
        <f>IF(COUNTIF(AA12:AA55,"AV")=0,"",COUNTIF(AA12:AA55,"AV"))</f>
        <v/>
      </c>
      <c r="AB66" s="242"/>
      <c r="AC66" s="243"/>
      <c r="AD66" s="243"/>
      <c r="AE66" s="243"/>
      <c r="AF66" s="216"/>
      <c r="AG66" s="244" t="str">
        <f>IF(COUNTIF(AG12:AG55,"AV")=0,"",COUNTIF(AG12:AG55,"AV"))</f>
        <v/>
      </c>
      <c r="AH66" s="242"/>
      <c r="AI66" s="243"/>
      <c r="AJ66" s="243"/>
      <c r="AK66" s="243"/>
      <c r="AL66" s="216"/>
      <c r="AM66" s="244" t="str">
        <f>IF(COUNTIF(AM12:AM55,"AV")=0,"",COUNTIF(AM12:AM55,"AV"))</f>
        <v/>
      </c>
      <c r="AN66" s="242"/>
      <c r="AO66" s="243"/>
      <c r="AP66" s="243"/>
      <c r="AQ66" s="243"/>
      <c r="AR66" s="216"/>
      <c r="AS66" s="244" t="str">
        <f>IF(COUNTIF(AS12:AS55,"AV")=0,"",COUNTIF(AS12:AS55,"AV"))</f>
        <v/>
      </c>
      <c r="AT66" s="242"/>
      <c r="AU66" s="243"/>
      <c r="AV66" s="243"/>
      <c r="AW66" s="243"/>
      <c r="AX66" s="216"/>
      <c r="AY66" s="244" t="str">
        <f>IF(COUNTIF(AY12:AY55,"AV")=0,"",COUNTIF(AY12:AY55,"AV"))</f>
        <v/>
      </c>
      <c r="AZ66" s="336"/>
      <c r="BA66" s="243"/>
      <c r="BB66" s="243"/>
      <c r="BC66" s="243"/>
      <c r="BD66" s="216"/>
      <c r="BE66" s="301" t="str">
        <f t="shared" si="186"/>
        <v/>
      </c>
      <c r="BF66" s="176"/>
      <c r="BG66" s="176"/>
    </row>
    <row r="67" spans="1:59" s="36" customFormat="1" ht="15.75" customHeight="1">
      <c r="A67" s="333"/>
      <c r="B67" s="334"/>
      <c r="C67" s="335" t="s">
        <v>61</v>
      </c>
      <c r="D67" s="242"/>
      <c r="E67" s="243"/>
      <c r="F67" s="243"/>
      <c r="G67" s="243"/>
      <c r="H67" s="216"/>
      <c r="I67" s="244" t="str">
        <f>IF(COUNTIF(I12:I55,"KV")=0,"",COUNTIF(I12:I55,"KV"))</f>
        <v/>
      </c>
      <c r="J67" s="242"/>
      <c r="K67" s="243"/>
      <c r="L67" s="243"/>
      <c r="M67" s="243"/>
      <c r="N67" s="216"/>
      <c r="O67" s="244" t="str">
        <f>IF(COUNTIF(O12:O55,"KV")=0,"",COUNTIF(O12:O55,"KV"))</f>
        <v/>
      </c>
      <c r="P67" s="242"/>
      <c r="Q67" s="243"/>
      <c r="R67" s="243"/>
      <c r="S67" s="243"/>
      <c r="T67" s="216"/>
      <c r="U67" s="244" t="str">
        <f>IF(COUNTIF(U12:U55,"KV")=0,"",COUNTIF(U12:U55,"KV"))</f>
        <v/>
      </c>
      <c r="V67" s="242"/>
      <c r="W67" s="243"/>
      <c r="X67" s="243"/>
      <c r="Y67" s="243"/>
      <c r="Z67" s="216"/>
      <c r="AA67" s="244" t="str">
        <f>IF(COUNTIF(AA12:AA55,"KV")=0,"",COUNTIF(AA12:AA55,"KV"))</f>
        <v/>
      </c>
      <c r="AB67" s="242"/>
      <c r="AC67" s="243"/>
      <c r="AD67" s="243"/>
      <c r="AE67" s="243"/>
      <c r="AF67" s="216"/>
      <c r="AG67" s="244" t="str">
        <f>IF(COUNTIF(AG12:AG55,"KV")=0,"",COUNTIF(AG12:AG55,"KV"))</f>
        <v/>
      </c>
      <c r="AH67" s="242"/>
      <c r="AI67" s="243"/>
      <c r="AJ67" s="243"/>
      <c r="AK67" s="243"/>
      <c r="AL67" s="216"/>
      <c r="AM67" s="244" t="str">
        <f>IF(COUNTIF(AM12:AM55,"KV")=0,"",COUNTIF(AM12:AM55,"KV"))</f>
        <v/>
      </c>
      <c r="AN67" s="242"/>
      <c r="AO67" s="243"/>
      <c r="AP67" s="243"/>
      <c r="AQ67" s="243"/>
      <c r="AR67" s="216"/>
      <c r="AS67" s="244" t="str">
        <f>IF(COUNTIF(AS12:AS55,"KV")=0,"",COUNTIF(AS12:AS55,"KV"))</f>
        <v/>
      </c>
      <c r="AT67" s="242"/>
      <c r="AU67" s="243"/>
      <c r="AV67" s="243"/>
      <c r="AW67" s="243"/>
      <c r="AX67" s="216"/>
      <c r="AY67" s="244" t="str">
        <f>IF(COUNTIF(AY12:AY55,"KV")=0,"",COUNTIF(AY12:AY55,"KV"))</f>
        <v/>
      </c>
      <c r="AZ67" s="336"/>
      <c r="BA67" s="243"/>
      <c r="BB67" s="243"/>
      <c r="BC67" s="243"/>
      <c r="BD67" s="216"/>
      <c r="BE67" s="301" t="str">
        <f t="shared" si="186"/>
        <v/>
      </c>
      <c r="BF67" s="176"/>
      <c r="BG67" s="176"/>
    </row>
    <row r="68" spans="1:59" s="36" customFormat="1" ht="15.75" customHeight="1">
      <c r="A68" s="333"/>
      <c r="B68" s="334"/>
      <c r="C68" s="335" t="s">
        <v>62</v>
      </c>
      <c r="D68" s="250"/>
      <c r="E68" s="285"/>
      <c r="F68" s="285"/>
      <c r="G68" s="285"/>
      <c r="H68" s="268"/>
      <c r="I68" s="244" t="str">
        <f>IF(COUNTIF(I12:I55,"SZG")=0,"",COUNTIF(I12:I55,"SZG"))</f>
        <v/>
      </c>
      <c r="J68" s="250"/>
      <c r="K68" s="285"/>
      <c r="L68" s="285"/>
      <c r="M68" s="285"/>
      <c r="N68" s="268"/>
      <c r="O68" s="244" t="str">
        <f>IF(COUNTIF(O12:O55,"SZG")=0,"",COUNTIF(O12:O55,"SZG"))</f>
        <v/>
      </c>
      <c r="P68" s="250"/>
      <c r="Q68" s="285"/>
      <c r="R68" s="285"/>
      <c r="S68" s="285"/>
      <c r="T68" s="268"/>
      <c r="U68" s="244" t="str">
        <f>IF(COUNTIF(U12:U55,"SZG")=0,"",COUNTIF(U12:U55,"SZG"))</f>
        <v/>
      </c>
      <c r="V68" s="250"/>
      <c r="W68" s="285"/>
      <c r="X68" s="285"/>
      <c r="Y68" s="285"/>
      <c r="Z68" s="268"/>
      <c r="AA68" s="244" t="str">
        <f>IF(COUNTIF(AA12:AA55,"SZG")=0,"",COUNTIF(AA12:AA55,"SZG"))</f>
        <v/>
      </c>
      <c r="AB68" s="250"/>
      <c r="AC68" s="285"/>
      <c r="AD68" s="285"/>
      <c r="AE68" s="285"/>
      <c r="AF68" s="268"/>
      <c r="AG68" s="244" t="str">
        <f>IF(COUNTIF(AG12:AG55,"SZG")=0,"",COUNTIF(AG12:AG55,"SZG"))</f>
        <v/>
      </c>
      <c r="AH68" s="250"/>
      <c r="AI68" s="285"/>
      <c r="AJ68" s="285"/>
      <c r="AK68" s="285"/>
      <c r="AL68" s="268"/>
      <c r="AM68" s="244" t="str">
        <f>IF(COUNTIF(AM12:AM55,"SZG")=0,"",COUNTIF(AM12:AM55,"SZG"))</f>
        <v/>
      </c>
      <c r="AN68" s="250"/>
      <c r="AO68" s="285"/>
      <c r="AP68" s="285"/>
      <c r="AQ68" s="285"/>
      <c r="AR68" s="268"/>
      <c r="AS68" s="244" t="str">
        <f>IF(COUNTIF(AS12:AS55,"SZG")=0,"",COUNTIF(AS12:AS55,"SZG"))</f>
        <v/>
      </c>
      <c r="AT68" s="250"/>
      <c r="AU68" s="285"/>
      <c r="AV68" s="285"/>
      <c r="AW68" s="285"/>
      <c r="AX68" s="268"/>
      <c r="AY68" s="244" t="str">
        <f>IF(COUNTIF(AY12:AY55,"SZG")=0,"",COUNTIF(AY12:AY55,"SZG"))</f>
        <v/>
      </c>
      <c r="AZ68" s="336"/>
      <c r="BA68" s="243"/>
      <c r="BB68" s="243"/>
      <c r="BC68" s="243"/>
      <c r="BD68" s="216"/>
      <c r="BE68" s="301" t="str">
        <f t="shared" si="186"/>
        <v/>
      </c>
      <c r="BF68" s="176"/>
      <c r="BG68" s="176"/>
    </row>
    <row r="69" spans="1:59" s="36" customFormat="1" ht="15.75" customHeight="1">
      <c r="A69" s="333"/>
      <c r="B69" s="334"/>
      <c r="C69" s="335" t="s">
        <v>63</v>
      </c>
      <c r="D69" s="250"/>
      <c r="E69" s="285"/>
      <c r="F69" s="285"/>
      <c r="G69" s="285"/>
      <c r="H69" s="268"/>
      <c r="I69" s="244" t="str">
        <f>IF(COUNTIF(I12:I55,"ZV")=0,"",COUNTIF(I12:I55,"ZV"))</f>
        <v/>
      </c>
      <c r="J69" s="250"/>
      <c r="K69" s="285"/>
      <c r="L69" s="285"/>
      <c r="M69" s="285"/>
      <c r="N69" s="268"/>
      <c r="O69" s="244" t="str">
        <f>IF(COUNTIF(O12:O55,"ZV")=0,"",COUNTIF(O12:O55,"ZV"))</f>
        <v/>
      </c>
      <c r="P69" s="250"/>
      <c r="Q69" s="285"/>
      <c r="R69" s="285"/>
      <c r="S69" s="285"/>
      <c r="T69" s="268"/>
      <c r="U69" s="244" t="str">
        <f>IF(COUNTIF(U12:U55,"ZV")=0,"",COUNTIF(U12:U55,"ZV"))</f>
        <v/>
      </c>
      <c r="V69" s="250"/>
      <c r="W69" s="285"/>
      <c r="X69" s="285"/>
      <c r="Y69" s="285"/>
      <c r="Z69" s="268"/>
      <c r="AA69" s="244" t="str">
        <f>IF(COUNTIF(AA12:AA55,"ZV")=0,"",COUNTIF(AA12:AA55,"ZV"))</f>
        <v/>
      </c>
      <c r="AB69" s="250"/>
      <c r="AC69" s="285"/>
      <c r="AD69" s="285"/>
      <c r="AE69" s="285"/>
      <c r="AF69" s="268"/>
      <c r="AG69" s="244" t="str">
        <f>IF(COUNTIF(AG12:AG55,"ZV")=0,"",COUNTIF(AG12:AG55,"ZV"))</f>
        <v/>
      </c>
      <c r="AH69" s="250"/>
      <c r="AI69" s="285"/>
      <c r="AJ69" s="285"/>
      <c r="AK69" s="285"/>
      <c r="AL69" s="268"/>
      <c r="AM69" s="244" t="str">
        <f>IF(COUNTIF(AM12:AM55,"ZV")=0,"",COUNTIF(AM12:AM55,"ZV"))</f>
        <v/>
      </c>
      <c r="AN69" s="250"/>
      <c r="AO69" s="285"/>
      <c r="AP69" s="285"/>
      <c r="AQ69" s="285"/>
      <c r="AR69" s="268"/>
      <c r="AS69" s="244" t="str">
        <f>IF(COUNTIF(AS12:AS55,"ZV")=0,"",COUNTIF(AS12:AS55,"ZV"))</f>
        <v/>
      </c>
      <c r="AT69" s="250"/>
      <c r="AU69" s="285"/>
      <c r="AV69" s="285"/>
      <c r="AW69" s="285"/>
      <c r="AX69" s="268"/>
      <c r="AY69" s="244" t="str">
        <f>IF(COUNTIF(AY12:AY55,"ZV")=0,"",COUNTIF(AY12:AY55,"ZV"))</f>
        <v/>
      </c>
      <c r="AZ69" s="336"/>
      <c r="BA69" s="243"/>
      <c r="BB69" s="243"/>
      <c r="BC69" s="243"/>
      <c r="BD69" s="216"/>
      <c r="BE69" s="301" t="str">
        <f t="shared" si="186"/>
        <v/>
      </c>
      <c r="BF69" s="176"/>
      <c r="BG69" s="176"/>
    </row>
    <row r="70" spans="1:59" s="36" customFormat="1" ht="15.75" customHeight="1" thickBot="1">
      <c r="A70" s="339"/>
      <c r="B70" s="340"/>
      <c r="C70" s="341" t="s">
        <v>26</v>
      </c>
      <c r="D70" s="342"/>
      <c r="E70" s="343"/>
      <c r="F70" s="343"/>
      <c r="G70" s="343"/>
      <c r="H70" s="344"/>
      <c r="I70" s="345" t="str">
        <f>IF(SUM(I58:I69)=0,"",SUM(I58:I69))</f>
        <v/>
      </c>
      <c r="J70" s="342"/>
      <c r="K70" s="343"/>
      <c r="L70" s="343"/>
      <c r="M70" s="343"/>
      <c r="N70" s="344"/>
      <c r="O70" s="345" t="str">
        <f>IF(SUM(O58:O69)=0,"",SUM(O58:O69))</f>
        <v/>
      </c>
      <c r="P70" s="342"/>
      <c r="Q70" s="343"/>
      <c r="R70" s="343"/>
      <c r="S70" s="343"/>
      <c r="T70" s="344"/>
      <c r="U70" s="345" t="str">
        <f>IF(SUM(U58:U69)=0,"",SUM(U58:U69))</f>
        <v/>
      </c>
      <c r="V70" s="342"/>
      <c r="W70" s="343"/>
      <c r="X70" s="343"/>
      <c r="Y70" s="343"/>
      <c r="Z70" s="344"/>
      <c r="AA70" s="345">
        <f>IF(SUM(AA58:AA69)=0,"",SUM(AA58:AA69))</f>
        <v>6</v>
      </c>
      <c r="AB70" s="342"/>
      <c r="AC70" s="343"/>
      <c r="AD70" s="343"/>
      <c r="AE70" s="343"/>
      <c r="AF70" s="344"/>
      <c r="AG70" s="345">
        <f>IF(SUM(AG58:AG69)=0,"",SUM(AG58:AG69))</f>
        <v>7</v>
      </c>
      <c r="AH70" s="342"/>
      <c r="AI70" s="343"/>
      <c r="AJ70" s="343"/>
      <c r="AK70" s="343"/>
      <c r="AL70" s="344"/>
      <c r="AM70" s="345">
        <f>IF(SUM(AM58:AM69)=0,"",SUM(AM58:AM69))</f>
        <v>9</v>
      </c>
      <c r="AN70" s="342"/>
      <c r="AO70" s="343"/>
      <c r="AP70" s="343"/>
      <c r="AQ70" s="343"/>
      <c r="AR70" s="344"/>
      <c r="AS70" s="345">
        <f>IF(SUM(AS58:AS69)=0,"",SUM(AS58:AS69))</f>
        <v>6</v>
      </c>
      <c r="AT70" s="342"/>
      <c r="AU70" s="343"/>
      <c r="AV70" s="343"/>
      <c r="AW70" s="343"/>
      <c r="AX70" s="344"/>
      <c r="AY70" s="345">
        <f>IF(SUM(AY58:AY69)=0,"",SUM(AY58:AY69))</f>
        <v>5</v>
      </c>
      <c r="AZ70" s="346"/>
      <c r="BA70" s="343"/>
      <c r="BB70" s="343"/>
      <c r="BC70" s="343"/>
      <c r="BD70" s="344"/>
      <c r="BE70" s="347">
        <f t="shared" si="186"/>
        <v>33</v>
      </c>
      <c r="BF70" s="176"/>
      <c r="BG70" s="176"/>
    </row>
    <row r="71" spans="1:59" s="36" customFormat="1" ht="15.75" customHeight="1" thickTop="1">
      <c r="A71" s="71"/>
      <c r="B71" s="151"/>
      <c r="C71" s="151"/>
      <c r="BF71" s="176"/>
      <c r="BG71" s="176"/>
    </row>
    <row r="72" spans="1:59" s="36" customFormat="1" ht="15.75" customHeight="1">
      <c r="A72" s="71"/>
      <c r="B72" s="151"/>
      <c r="C72" s="151"/>
      <c r="BF72" s="176"/>
      <c r="BG72" s="176"/>
    </row>
    <row r="73" spans="1:59" s="36" customFormat="1" ht="15.75" customHeight="1">
      <c r="A73" s="71"/>
      <c r="B73" s="151"/>
      <c r="C73" s="151"/>
      <c r="BF73" s="176"/>
      <c r="BG73" s="176"/>
    </row>
    <row r="74" spans="1:59" s="36" customFormat="1" ht="15.75" customHeight="1">
      <c r="A74" s="71"/>
      <c r="B74" s="151"/>
      <c r="C74" s="151"/>
      <c r="BF74" s="176"/>
      <c r="BG74" s="176"/>
    </row>
    <row r="75" spans="1:59" s="36" customFormat="1" ht="15.75" customHeight="1">
      <c r="A75" s="71"/>
      <c r="B75" s="151"/>
      <c r="C75" s="151"/>
      <c r="BF75" s="176"/>
      <c r="BG75" s="176"/>
    </row>
    <row r="76" spans="1:59" s="36" customFormat="1" ht="15.75" customHeight="1">
      <c r="A76" s="71"/>
      <c r="B76" s="151"/>
      <c r="C76" s="151"/>
      <c r="BF76" s="176"/>
      <c r="BG76" s="176"/>
    </row>
    <row r="77" spans="1:59" s="36" customFormat="1" ht="15.75" customHeight="1">
      <c r="A77" s="71"/>
      <c r="B77" s="151"/>
      <c r="C77" s="151"/>
      <c r="BF77" s="176"/>
      <c r="BG77" s="176"/>
    </row>
    <row r="78" spans="1:59" s="36" customFormat="1" ht="15.75" customHeight="1">
      <c r="A78" s="71"/>
      <c r="B78" s="151"/>
      <c r="C78" s="151"/>
      <c r="BF78" s="176"/>
      <c r="BG78" s="176"/>
    </row>
    <row r="79" spans="1:59" s="36" customFormat="1" ht="15.75" customHeight="1">
      <c r="A79" s="71"/>
      <c r="B79" s="151"/>
      <c r="C79" s="151"/>
      <c r="BF79" s="176"/>
      <c r="BG79" s="176"/>
    </row>
    <row r="80" spans="1:59" s="36" customFormat="1" ht="15.75" customHeight="1">
      <c r="A80" s="71"/>
      <c r="B80" s="151"/>
      <c r="C80" s="151"/>
      <c r="BF80" s="176"/>
      <c r="BG80" s="176"/>
    </row>
    <row r="81" spans="1:59" s="36" customFormat="1" ht="15.75" customHeight="1">
      <c r="A81" s="71"/>
      <c r="B81" s="151"/>
      <c r="C81" s="151"/>
      <c r="BF81" s="176"/>
      <c r="BG81" s="176"/>
    </row>
    <row r="82" spans="1:59" s="36" customFormat="1" ht="15.75" customHeight="1">
      <c r="A82" s="71"/>
      <c r="B82" s="151"/>
      <c r="C82" s="151"/>
      <c r="BF82" s="176"/>
      <c r="BG82" s="176"/>
    </row>
    <row r="83" spans="1:59" s="36" customFormat="1" ht="15.75" customHeight="1">
      <c r="A83" s="71"/>
      <c r="B83" s="151"/>
      <c r="C83" s="151"/>
      <c r="BF83" s="176"/>
      <c r="BG83" s="176"/>
    </row>
    <row r="84" spans="1:59" s="36" customFormat="1" ht="15.75" customHeight="1">
      <c r="A84" s="71"/>
      <c r="B84" s="151"/>
      <c r="C84" s="151"/>
      <c r="BF84" s="176"/>
      <c r="BG84" s="176"/>
    </row>
    <row r="85" spans="1:59" s="36" customFormat="1" ht="15.75" customHeight="1">
      <c r="A85" s="71"/>
      <c r="B85" s="151"/>
      <c r="C85" s="151"/>
      <c r="BF85" s="176"/>
      <c r="BG85" s="176"/>
    </row>
    <row r="86" spans="1:59" s="36" customFormat="1" ht="15.75" customHeight="1">
      <c r="A86" s="71"/>
      <c r="B86" s="151"/>
      <c r="C86" s="151"/>
      <c r="BF86" s="176"/>
      <c r="BG86" s="176"/>
    </row>
    <row r="87" spans="1:59" s="36" customFormat="1" ht="15.75" customHeight="1">
      <c r="A87" s="71"/>
      <c r="B87" s="151"/>
      <c r="C87" s="151"/>
      <c r="BF87" s="176"/>
      <c r="BG87" s="176"/>
    </row>
    <row r="88" spans="1:59" s="36" customFormat="1" ht="15.75" customHeight="1">
      <c r="A88" s="71"/>
      <c r="B88" s="151"/>
      <c r="C88" s="151"/>
      <c r="BF88" s="176"/>
      <c r="BG88" s="176"/>
    </row>
    <row r="89" spans="1:59" s="36" customFormat="1" ht="15.75" customHeight="1">
      <c r="A89" s="71"/>
      <c r="B89" s="151"/>
      <c r="C89" s="151"/>
      <c r="BF89" s="176"/>
      <c r="BG89" s="176"/>
    </row>
    <row r="90" spans="1:59" s="36" customFormat="1" ht="15.75" customHeight="1">
      <c r="A90" s="71"/>
      <c r="B90" s="151"/>
      <c r="C90" s="151"/>
      <c r="BF90" s="176"/>
      <c r="BG90" s="176"/>
    </row>
    <row r="91" spans="1:59" s="36" customFormat="1" ht="15.75" customHeight="1">
      <c r="A91" s="71"/>
      <c r="B91" s="151"/>
      <c r="C91" s="151"/>
      <c r="BF91" s="176"/>
      <c r="BG91" s="176"/>
    </row>
    <row r="92" spans="1:59" s="36" customFormat="1" ht="15.75" customHeight="1">
      <c r="A92" s="71"/>
      <c r="B92" s="151"/>
      <c r="C92" s="151"/>
      <c r="BF92" s="176"/>
      <c r="BG92" s="176"/>
    </row>
    <row r="93" spans="1:59" s="36" customFormat="1" ht="15.75" customHeight="1">
      <c r="A93" s="71"/>
      <c r="B93" s="151"/>
      <c r="C93" s="151"/>
      <c r="BF93" s="176"/>
      <c r="BG93" s="176"/>
    </row>
    <row r="94" spans="1:59" s="36" customFormat="1" ht="15.75" customHeight="1">
      <c r="A94" s="71"/>
      <c r="B94" s="151"/>
      <c r="C94" s="151"/>
      <c r="BF94" s="176"/>
      <c r="BG94" s="176"/>
    </row>
    <row r="95" spans="1:59" s="36" customFormat="1" ht="15.75" customHeight="1">
      <c r="A95" s="71"/>
      <c r="B95" s="151"/>
      <c r="C95" s="151"/>
      <c r="BF95" s="176"/>
      <c r="BG95" s="176"/>
    </row>
    <row r="96" spans="1:59" s="36" customFormat="1" ht="15.75" customHeight="1">
      <c r="A96" s="71"/>
      <c r="B96" s="151"/>
      <c r="C96" s="151"/>
      <c r="BF96" s="176"/>
      <c r="BG96" s="176"/>
    </row>
    <row r="97" spans="1:59" s="36" customFormat="1" ht="15.75" customHeight="1">
      <c r="A97" s="71"/>
      <c r="B97" s="151"/>
      <c r="C97" s="151"/>
      <c r="BF97" s="176"/>
      <c r="BG97" s="176"/>
    </row>
    <row r="98" spans="1:59" s="36" customFormat="1" ht="15.75" customHeight="1">
      <c r="A98" s="71"/>
      <c r="B98" s="151"/>
      <c r="C98" s="151"/>
      <c r="BF98" s="176"/>
      <c r="BG98" s="176"/>
    </row>
    <row r="99" spans="1:59" s="36" customFormat="1" ht="15.75" customHeight="1">
      <c r="A99" s="71"/>
      <c r="B99" s="151"/>
      <c r="C99" s="151"/>
      <c r="BF99" s="176"/>
      <c r="BG99" s="176"/>
    </row>
    <row r="100" spans="1:59" s="36" customFormat="1" ht="15.75" customHeight="1">
      <c r="A100" s="71"/>
      <c r="B100" s="151"/>
      <c r="C100" s="151"/>
      <c r="BF100" s="176"/>
      <c r="BG100" s="176"/>
    </row>
    <row r="101" spans="1:59" s="36" customFormat="1" ht="15.75" customHeight="1">
      <c r="A101" s="71"/>
      <c r="B101" s="151"/>
      <c r="C101" s="151"/>
      <c r="BF101" s="176"/>
      <c r="BG101" s="176"/>
    </row>
    <row r="102" spans="1:59" s="36" customFormat="1" ht="15.75" customHeight="1">
      <c r="A102" s="71"/>
      <c r="B102" s="151"/>
      <c r="C102" s="151"/>
      <c r="BF102" s="176"/>
      <c r="BG102" s="176"/>
    </row>
    <row r="103" spans="1:59" s="36" customFormat="1" ht="15.75" customHeight="1">
      <c r="A103" s="71"/>
      <c r="B103" s="151"/>
      <c r="C103" s="151"/>
      <c r="BF103" s="176"/>
      <c r="BG103" s="176"/>
    </row>
    <row r="104" spans="1:59" s="36" customFormat="1" ht="15.75" customHeight="1">
      <c r="A104" s="71"/>
      <c r="B104" s="151"/>
      <c r="C104" s="151"/>
      <c r="BF104" s="176"/>
      <c r="BG104" s="176"/>
    </row>
    <row r="105" spans="1:59" s="36" customFormat="1" ht="15.75" customHeight="1">
      <c r="A105" s="71"/>
      <c r="B105" s="151"/>
      <c r="C105" s="151"/>
      <c r="BF105" s="176"/>
      <c r="BG105" s="176"/>
    </row>
    <row r="106" spans="1:59" s="36" customFormat="1" ht="15.75" customHeight="1">
      <c r="A106" s="71"/>
      <c r="B106" s="151"/>
      <c r="C106" s="151"/>
      <c r="BF106" s="176"/>
      <c r="BG106" s="176"/>
    </row>
    <row r="107" spans="1:59" s="36" customFormat="1" ht="15.75" customHeight="1">
      <c r="A107" s="71"/>
      <c r="B107" s="151"/>
      <c r="C107" s="151"/>
      <c r="BF107" s="176"/>
      <c r="BG107" s="176"/>
    </row>
    <row r="108" spans="1:59" s="36" customFormat="1" ht="15.75" customHeight="1">
      <c r="A108" s="71"/>
      <c r="B108" s="151"/>
      <c r="C108" s="151"/>
      <c r="BF108" s="176"/>
      <c r="BG108" s="176"/>
    </row>
    <row r="109" spans="1:59" s="36" customFormat="1" ht="15.75" customHeight="1">
      <c r="A109" s="71"/>
      <c r="B109" s="151"/>
      <c r="C109" s="151"/>
      <c r="BF109" s="176"/>
      <c r="BG109" s="176"/>
    </row>
    <row r="110" spans="1:59" s="36" customFormat="1" ht="15.75" customHeight="1">
      <c r="A110" s="71"/>
      <c r="B110" s="151"/>
      <c r="C110" s="151"/>
      <c r="BF110" s="176"/>
      <c r="BG110" s="176"/>
    </row>
    <row r="111" spans="1:59" s="36" customFormat="1" ht="15.75" customHeight="1">
      <c r="A111" s="71"/>
      <c r="B111" s="151"/>
      <c r="C111" s="151"/>
      <c r="BF111" s="176"/>
      <c r="BG111" s="176"/>
    </row>
    <row r="112" spans="1:59" s="36" customFormat="1" ht="15.75" customHeight="1">
      <c r="A112" s="71"/>
      <c r="B112" s="151"/>
      <c r="C112" s="151"/>
      <c r="BF112" s="176"/>
      <c r="BG112" s="176"/>
    </row>
    <row r="113" spans="1:59" s="36" customFormat="1" ht="15.75" customHeight="1">
      <c r="A113" s="71"/>
      <c r="B113" s="151"/>
      <c r="C113" s="151"/>
      <c r="BF113" s="176"/>
      <c r="BG113" s="176"/>
    </row>
    <row r="114" spans="1:59" s="36" customFormat="1" ht="15.75" customHeight="1">
      <c r="A114" s="71"/>
      <c r="B114" s="151"/>
      <c r="C114" s="151"/>
      <c r="BF114" s="176"/>
      <c r="BG114" s="176"/>
    </row>
    <row r="115" spans="1:59" s="36" customFormat="1" ht="15.75" customHeight="1">
      <c r="A115" s="71"/>
      <c r="B115" s="151"/>
      <c r="C115" s="151"/>
      <c r="BF115" s="176"/>
      <c r="BG115" s="176"/>
    </row>
    <row r="116" spans="1:59" s="36" customFormat="1" ht="15.75" customHeight="1">
      <c r="A116" s="71"/>
      <c r="B116" s="151"/>
      <c r="C116" s="151"/>
      <c r="BF116" s="176"/>
      <c r="BG116" s="176"/>
    </row>
    <row r="117" spans="1:59" s="36" customFormat="1" ht="15.75" customHeight="1">
      <c r="A117" s="71"/>
      <c r="B117" s="151"/>
      <c r="C117" s="151"/>
      <c r="BF117" s="176"/>
      <c r="BG117" s="176"/>
    </row>
    <row r="118" spans="1:59" s="36" customFormat="1" ht="15.75" customHeight="1">
      <c r="A118" s="71"/>
      <c r="B118" s="151"/>
      <c r="C118" s="151"/>
      <c r="BF118" s="176"/>
      <c r="BG118" s="176"/>
    </row>
    <row r="119" spans="1:59" s="36" customFormat="1" ht="15.75" customHeight="1">
      <c r="A119" s="71"/>
      <c r="B119" s="151"/>
      <c r="C119" s="151"/>
      <c r="BF119" s="176"/>
      <c r="BG119" s="176"/>
    </row>
    <row r="120" spans="1:59" s="36" customFormat="1" ht="15.75" customHeight="1">
      <c r="A120" s="71"/>
      <c r="B120" s="151"/>
      <c r="C120" s="151"/>
      <c r="BF120" s="176"/>
      <c r="BG120" s="176"/>
    </row>
    <row r="121" spans="1:59" s="36" customFormat="1" ht="15.75" customHeight="1">
      <c r="A121" s="71"/>
      <c r="B121" s="151"/>
      <c r="C121" s="151"/>
      <c r="BF121" s="176"/>
      <c r="BG121" s="176"/>
    </row>
    <row r="122" spans="1:59" s="36" customFormat="1" ht="15.75" customHeight="1">
      <c r="A122" s="71"/>
      <c r="B122" s="151"/>
      <c r="C122" s="151"/>
      <c r="BF122" s="176"/>
      <c r="BG122" s="176"/>
    </row>
    <row r="123" spans="1:59" s="36" customFormat="1" ht="15.75" customHeight="1">
      <c r="A123" s="71"/>
      <c r="B123" s="151"/>
      <c r="C123" s="151"/>
      <c r="BF123" s="176"/>
      <c r="BG123" s="176"/>
    </row>
    <row r="124" spans="1:59" s="36" customFormat="1" ht="15.75" customHeight="1">
      <c r="A124" s="71"/>
      <c r="B124" s="151"/>
      <c r="C124" s="151"/>
      <c r="BF124" s="176"/>
      <c r="BG124" s="176"/>
    </row>
    <row r="125" spans="1:59" s="36" customFormat="1" ht="15.75" customHeight="1">
      <c r="A125" s="71"/>
      <c r="B125" s="151"/>
      <c r="C125" s="151"/>
      <c r="BF125" s="176"/>
      <c r="BG125" s="176"/>
    </row>
    <row r="126" spans="1:59" s="36" customFormat="1" ht="15.75" customHeight="1">
      <c r="A126" s="71"/>
      <c r="B126" s="151"/>
      <c r="C126" s="151"/>
      <c r="BF126" s="176"/>
      <c r="BG126" s="176"/>
    </row>
    <row r="127" spans="1:59" s="36" customFormat="1" ht="15.75" customHeight="1">
      <c r="A127" s="71"/>
      <c r="B127" s="151"/>
      <c r="C127" s="151"/>
      <c r="BF127" s="176"/>
      <c r="BG127" s="176"/>
    </row>
    <row r="128" spans="1:59" s="36" customFormat="1" ht="15.75" customHeight="1">
      <c r="A128" s="71"/>
      <c r="B128" s="151"/>
      <c r="C128" s="151"/>
      <c r="BF128" s="176"/>
      <c r="BG128" s="176"/>
    </row>
    <row r="129" spans="1:59" s="36" customFormat="1" ht="15.75" customHeight="1">
      <c r="A129" s="71"/>
      <c r="B129" s="151"/>
      <c r="C129" s="151"/>
      <c r="BF129" s="176"/>
      <c r="BG129" s="176"/>
    </row>
    <row r="130" spans="1:59" s="36" customFormat="1" ht="15.75" customHeight="1">
      <c r="A130" s="71"/>
      <c r="B130" s="151"/>
      <c r="C130" s="151"/>
      <c r="BF130" s="176"/>
      <c r="BG130" s="176"/>
    </row>
    <row r="131" spans="1:59" s="36" customFormat="1" ht="15.75" customHeight="1">
      <c r="A131" s="71"/>
      <c r="B131" s="151"/>
      <c r="C131" s="151"/>
      <c r="BF131" s="176"/>
      <c r="BG131" s="176"/>
    </row>
    <row r="132" spans="1:59" s="36" customFormat="1" ht="15.75" customHeight="1">
      <c r="A132" s="71"/>
      <c r="B132" s="151"/>
      <c r="C132" s="151"/>
      <c r="BF132" s="176"/>
      <c r="BG132" s="176"/>
    </row>
    <row r="133" spans="1:59" s="36" customFormat="1" ht="15.75" customHeight="1">
      <c r="A133" s="71"/>
      <c r="B133" s="151"/>
      <c r="C133" s="151"/>
      <c r="BF133" s="176"/>
      <c r="BG133" s="176"/>
    </row>
    <row r="134" spans="1:59" s="36" customFormat="1" ht="15.75" customHeight="1">
      <c r="A134" s="71"/>
      <c r="B134" s="151"/>
      <c r="C134" s="151"/>
      <c r="BF134" s="176"/>
      <c r="BG134" s="176"/>
    </row>
    <row r="135" spans="1:59" s="36" customFormat="1" ht="15.75" customHeight="1">
      <c r="A135" s="71"/>
      <c r="B135" s="151"/>
      <c r="C135" s="151"/>
      <c r="BF135" s="176"/>
      <c r="BG135" s="176"/>
    </row>
    <row r="136" spans="1:59" s="36" customFormat="1" ht="15.75" customHeight="1">
      <c r="A136" s="71"/>
      <c r="B136" s="152"/>
      <c r="C136" s="152"/>
      <c r="BF136" s="176"/>
      <c r="BG136" s="176"/>
    </row>
    <row r="137" spans="1:59" s="36" customFormat="1" ht="15.75" customHeight="1">
      <c r="A137" s="71"/>
      <c r="B137" s="152"/>
      <c r="C137" s="152"/>
      <c r="BF137" s="176"/>
      <c r="BG137" s="176"/>
    </row>
    <row r="138" spans="1:59" s="36" customFormat="1" ht="15.75" customHeight="1">
      <c r="A138" s="71"/>
      <c r="B138" s="152"/>
      <c r="C138" s="152"/>
      <c r="BF138" s="176"/>
      <c r="BG138" s="176"/>
    </row>
    <row r="139" spans="1:59" s="36" customFormat="1" ht="15.75" customHeight="1">
      <c r="A139" s="71"/>
      <c r="B139" s="152"/>
      <c r="C139" s="152"/>
      <c r="BF139" s="176"/>
      <c r="BG139" s="176"/>
    </row>
    <row r="140" spans="1:59" s="36" customFormat="1" ht="15.75" customHeight="1">
      <c r="A140" s="71"/>
      <c r="B140" s="152"/>
      <c r="C140" s="152"/>
      <c r="BF140" s="176"/>
      <c r="BG140" s="176"/>
    </row>
    <row r="141" spans="1:59" s="36" customFormat="1" ht="15.75" customHeight="1">
      <c r="A141" s="71"/>
      <c r="B141" s="152"/>
      <c r="C141" s="152"/>
      <c r="BF141" s="176"/>
      <c r="BG141" s="176"/>
    </row>
    <row r="142" spans="1:59" ht="15.75" customHeight="1">
      <c r="A142" s="71"/>
      <c r="B142" s="152"/>
      <c r="C142" s="152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</row>
    <row r="143" spans="1:59" ht="15.75" customHeight="1">
      <c r="A143" s="71"/>
      <c r="B143" s="152"/>
      <c r="C143" s="152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</row>
    <row r="144" spans="1:59" ht="15.75" customHeight="1">
      <c r="A144" s="71"/>
      <c r="B144" s="152"/>
      <c r="C144" s="152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</row>
    <row r="145" spans="1:3" ht="15.75" customHeight="1">
      <c r="A145" s="72"/>
      <c r="B145" s="153"/>
      <c r="C145" s="153"/>
    </row>
    <row r="146" spans="1:3" ht="15.75" customHeight="1">
      <c r="A146" s="72"/>
      <c r="B146" s="153"/>
      <c r="C146" s="153"/>
    </row>
    <row r="147" spans="1:3" ht="15.75" customHeight="1">
      <c r="A147" s="72"/>
      <c r="B147" s="153"/>
      <c r="C147" s="153"/>
    </row>
    <row r="148" spans="1:3" ht="15.75" customHeight="1">
      <c r="A148" s="72"/>
      <c r="B148" s="153"/>
      <c r="C148" s="153"/>
    </row>
    <row r="149" spans="1:3" ht="15.75" customHeight="1">
      <c r="A149" s="72"/>
      <c r="B149" s="153"/>
      <c r="C149" s="153"/>
    </row>
    <row r="150" spans="1:3" ht="15.75" customHeight="1">
      <c r="A150" s="72"/>
      <c r="B150" s="153"/>
      <c r="C150" s="153"/>
    </row>
    <row r="151" spans="1:3" ht="15.75" customHeight="1">
      <c r="A151" s="72"/>
      <c r="B151" s="153"/>
      <c r="C151" s="153"/>
    </row>
    <row r="152" spans="1:3" ht="15.75" customHeight="1">
      <c r="A152" s="72"/>
      <c r="B152" s="153"/>
      <c r="C152" s="153"/>
    </row>
    <row r="153" spans="1:3" ht="15.75" customHeight="1">
      <c r="A153" s="72"/>
      <c r="B153" s="153"/>
      <c r="C153" s="153"/>
    </row>
    <row r="154" spans="1:3" ht="15.75" customHeight="1">
      <c r="A154" s="72"/>
      <c r="B154" s="153"/>
      <c r="C154" s="153"/>
    </row>
    <row r="155" spans="1:3" ht="15.75" customHeight="1">
      <c r="A155" s="72"/>
      <c r="B155" s="153"/>
      <c r="C155" s="153"/>
    </row>
    <row r="156" spans="1:3" ht="15.75" customHeight="1">
      <c r="A156" s="72"/>
      <c r="B156" s="153"/>
      <c r="C156" s="153"/>
    </row>
    <row r="157" spans="1:3" ht="15.75" customHeight="1">
      <c r="A157" s="72"/>
      <c r="B157" s="153"/>
      <c r="C157" s="153"/>
    </row>
    <row r="158" spans="1:3" ht="15.75" customHeight="1">
      <c r="A158" s="72"/>
      <c r="B158" s="153"/>
      <c r="C158" s="153"/>
    </row>
    <row r="159" spans="1:3" ht="15.75" customHeight="1">
      <c r="A159" s="72"/>
      <c r="B159" s="153"/>
      <c r="C159" s="153"/>
    </row>
    <row r="160" spans="1:3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 ht="15.75" customHeight="1">
      <c r="A175" s="72"/>
      <c r="B175" s="153"/>
      <c r="C175" s="153"/>
    </row>
    <row r="176" spans="1:3">
      <c r="A176" s="72"/>
      <c r="B176" s="153"/>
      <c r="C176" s="153"/>
    </row>
    <row r="177" spans="1:3">
      <c r="A177" s="72"/>
      <c r="B177" s="153"/>
      <c r="C177" s="153"/>
    </row>
    <row r="178" spans="1:3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  <row r="241" spans="1:3">
      <c r="A241" s="72"/>
      <c r="B241" s="153"/>
      <c r="C241" s="153"/>
    </row>
  </sheetData>
  <sheetProtection selectLockedCells="1"/>
  <protectedRanges>
    <protectedRange sqref="C57" name="Tartomány4"/>
    <protectedRange sqref="C69:C70" name="Tartomány4_1"/>
  </protectedRanges>
  <mergeCells count="65">
    <mergeCell ref="BG6:BG8"/>
    <mergeCell ref="BF6:BF8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AZ6:BE7"/>
    <mergeCell ref="D7:I7"/>
    <mergeCell ref="J7:O7"/>
    <mergeCell ref="P7:U7"/>
    <mergeCell ref="V7:AA7"/>
    <mergeCell ref="AB7:AG7"/>
    <mergeCell ref="AH7:AM7"/>
    <mergeCell ref="AN7:AS7"/>
    <mergeCell ref="AT7:AY7"/>
    <mergeCell ref="A1:BE1"/>
    <mergeCell ref="A2:BE2"/>
    <mergeCell ref="A4:BE4"/>
    <mergeCell ref="A5:BE5"/>
    <mergeCell ref="A3:BE3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X8:Y8"/>
    <mergeCell ref="AP8:AQ8"/>
    <mergeCell ref="Z8:Z9"/>
    <mergeCell ref="BB8:BC8"/>
    <mergeCell ref="BD8:BD9"/>
    <mergeCell ref="BE8:BE9"/>
    <mergeCell ref="D43:AA43"/>
    <mergeCell ref="AB43:AY43"/>
    <mergeCell ref="AZ43:BE43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2:AA52"/>
    <mergeCell ref="AB52:AY52"/>
    <mergeCell ref="AZ52:BE52"/>
    <mergeCell ref="A56:AA56"/>
    <mergeCell ref="A57:AA57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62" orientation="landscape" r:id="rId1"/>
  <headerFooter alignWithMargins="0">
    <oddHeader>&amp;R 1/d. számú melléklet az  Állami légiközlekedési alapképzési szak tantervéhez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BG240"/>
  <sheetViews>
    <sheetView view="pageBreakPreview" zoomScale="85" zoomScaleNormal="85" zoomScaleSheetLayoutView="85" workbookViewId="0">
      <pane xSplit="21" ySplit="10" topLeftCell="V11" activePane="bottomRight" state="frozen"/>
      <selection activeCell="AK15" sqref="AK15"/>
      <selection pane="topRight" activeCell="AK15" sqref="AK15"/>
      <selection pane="bottomLeft" activeCell="AK15" sqref="AK15"/>
      <selection pane="bottomRight" sqref="A1:BE50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0.33203125" style="154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hidden="1" customWidth="1"/>
    <col min="17" max="17" width="6.83203125" style="34" hidden="1" customWidth="1"/>
    <col min="18" max="18" width="5.5" style="34" hidden="1" customWidth="1"/>
    <col min="19" max="19" width="6.83203125" style="34" hidden="1" customWidth="1"/>
    <col min="20" max="20" width="5.5" style="34" hidden="1" customWidth="1"/>
    <col min="21" max="21" width="5.6640625" style="34" hidden="1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5.6640625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5.6640625" style="34" bestFit="1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8" style="34" bestFit="1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6.83203125" style="34" bestFit="1" customWidth="1"/>
    <col min="57" max="57" width="9" style="34" customWidth="1"/>
    <col min="58" max="58" width="52.83203125" style="172" bestFit="1" customWidth="1"/>
    <col min="59" max="59" width="39" style="172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437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  <c r="BF4" s="173"/>
      <c r="BG4" s="173"/>
    </row>
    <row r="5" spans="1:59" ht="21.95" customHeight="1" thickBot="1">
      <c r="A5" s="757" t="s">
        <v>429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  <c r="BF5" s="173"/>
      <c r="BG5" s="173"/>
    </row>
    <row r="6" spans="1:59" ht="15.95" customHeight="1" thickTop="1">
      <c r="A6" s="898"/>
      <c r="B6" s="901"/>
      <c r="C6" s="902"/>
      <c r="D6" s="903" t="s">
        <v>6</v>
      </c>
      <c r="E6" s="904"/>
      <c r="F6" s="904"/>
      <c r="G6" s="904"/>
      <c r="H6" s="904"/>
      <c r="I6" s="905"/>
      <c r="J6" s="906" t="s">
        <v>7</v>
      </c>
      <c r="K6" s="904"/>
      <c r="L6" s="904"/>
      <c r="M6" s="904"/>
      <c r="N6" s="904"/>
      <c r="O6" s="907"/>
      <c r="P6" s="903" t="s">
        <v>8</v>
      </c>
      <c r="Q6" s="904"/>
      <c r="R6" s="904"/>
      <c r="S6" s="904"/>
      <c r="T6" s="904"/>
      <c r="U6" s="905"/>
      <c r="V6" s="903" t="s">
        <v>9</v>
      </c>
      <c r="W6" s="904"/>
      <c r="X6" s="904"/>
      <c r="Y6" s="904"/>
      <c r="Z6" s="904"/>
      <c r="AA6" s="905"/>
      <c r="AB6" s="906" t="s">
        <v>10</v>
      </c>
      <c r="AC6" s="904"/>
      <c r="AD6" s="904"/>
      <c r="AE6" s="904"/>
      <c r="AF6" s="904"/>
      <c r="AG6" s="905"/>
      <c r="AH6" s="906" t="s">
        <v>11</v>
      </c>
      <c r="AI6" s="904"/>
      <c r="AJ6" s="904"/>
      <c r="AK6" s="904"/>
      <c r="AL6" s="904"/>
      <c r="AM6" s="907"/>
      <c r="AN6" s="903" t="s">
        <v>34</v>
      </c>
      <c r="AO6" s="904"/>
      <c r="AP6" s="904"/>
      <c r="AQ6" s="904"/>
      <c r="AR6" s="904"/>
      <c r="AS6" s="905"/>
      <c r="AT6" s="906" t="s">
        <v>35</v>
      </c>
      <c r="AU6" s="904"/>
      <c r="AV6" s="904"/>
      <c r="AW6" s="904"/>
      <c r="AX6" s="904"/>
      <c r="AY6" s="905"/>
      <c r="AZ6" s="906" t="s">
        <v>5</v>
      </c>
      <c r="BA6" s="904"/>
      <c r="BB6" s="904"/>
      <c r="BC6" s="904"/>
      <c r="BD6" s="904"/>
      <c r="BE6" s="912"/>
      <c r="BF6" s="910" t="s">
        <v>47</v>
      </c>
      <c r="BG6" s="908" t="s">
        <v>48</v>
      </c>
    </row>
    <row r="7" spans="1:59" ht="15.95" customHeight="1">
      <c r="A7" s="899"/>
      <c r="B7" s="847"/>
      <c r="C7" s="850"/>
      <c r="D7" s="891" t="s">
        <v>12</v>
      </c>
      <c r="E7" s="884"/>
      <c r="F7" s="883" t="s">
        <v>13</v>
      </c>
      <c r="G7" s="884"/>
      <c r="H7" s="885" t="s">
        <v>14</v>
      </c>
      <c r="I7" s="887" t="s">
        <v>36</v>
      </c>
      <c r="J7" s="888" t="s">
        <v>12</v>
      </c>
      <c r="K7" s="884"/>
      <c r="L7" s="883" t="s">
        <v>13</v>
      </c>
      <c r="M7" s="884"/>
      <c r="N7" s="885" t="s">
        <v>14</v>
      </c>
      <c r="O7" s="890" t="s">
        <v>36</v>
      </c>
      <c r="P7" s="891" t="s">
        <v>12</v>
      </c>
      <c r="Q7" s="884"/>
      <c r="R7" s="883" t="s">
        <v>13</v>
      </c>
      <c r="S7" s="884"/>
      <c r="T7" s="885" t="s">
        <v>14</v>
      </c>
      <c r="U7" s="887" t="s">
        <v>36</v>
      </c>
      <c r="V7" s="891" t="s">
        <v>12</v>
      </c>
      <c r="W7" s="884"/>
      <c r="X7" s="883" t="s">
        <v>13</v>
      </c>
      <c r="Y7" s="884"/>
      <c r="Z7" s="885" t="s">
        <v>14</v>
      </c>
      <c r="AA7" s="887" t="s">
        <v>36</v>
      </c>
      <c r="AB7" s="888" t="s">
        <v>12</v>
      </c>
      <c r="AC7" s="884"/>
      <c r="AD7" s="883" t="s">
        <v>13</v>
      </c>
      <c r="AE7" s="884"/>
      <c r="AF7" s="885" t="s">
        <v>14</v>
      </c>
      <c r="AG7" s="887" t="s">
        <v>36</v>
      </c>
      <c r="AH7" s="888" t="s">
        <v>12</v>
      </c>
      <c r="AI7" s="884"/>
      <c r="AJ7" s="883" t="s">
        <v>13</v>
      </c>
      <c r="AK7" s="884"/>
      <c r="AL7" s="885" t="s">
        <v>14</v>
      </c>
      <c r="AM7" s="890" t="s">
        <v>36</v>
      </c>
      <c r="AN7" s="891" t="s">
        <v>12</v>
      </c>
      <c r="AO7" s="884"/>
      <c r="AP7" s="883" t="s">
        <v>13</v>
      </c>
      <c r="AQ7" s="884"/>
      <c r="AR7" s="885" t="s">
        <v>14</v>
      </c>
      <c r="AS7" s="887" t="s">
        <v>36</v>
      </c>
      <c r="AT7" s="888" t="s">
        <v>12</v>
      </c>
      <c r="AU7" s="884"/>
      <c r="AV7" s="883" t="s">
        <v>13</v>
      </c>
      <c r="AW7" s="884"/>
      <c r="AX7" s="885" t="s">
        <v>14</v>
      </c>
      <c r="AY7" s="889" t="s">
        <v>36</v>
      </c>
      <c r="AZ7" s="888" t="s">
        <v>12</v>
      </c>
      <c r="BA7" s="884"/>
      <c r="BB7" s="883" t="s">
        <v>13</v>
      </c>
      <c r="BC7" s="884"/>
      <c r="BD7" s="885" t="s">
        <v>14</v>
      </c>
      <c r="BE7" s="896" t="s">
        <v>43</v>
      </c>
      <c r="BF7" s="911"/>
      <c r="BG7" s="909"/>
    </row>
    <row r="8" spans="1:59" s="45" customFormat="1" ht="73.7" customHeight="1" thickBot="1">
      <c r="A8" s="900"/>
      <c r="B8" s="848"/>
      <c r="C8" s="851"/>
      <c r="D8" s="37" t="s">
        <v>37</v>
      </c>
      <c r="E8" s="350" t="s">
        <v>38</v>
      </c>
      <c r="F8" s="351" t="s">
        <v>37</v>
      </c>
      <c r="G8" s="350" t="s">
        <v>38</v>
      </c>
      <c r="H8" s="813"/>
      <c r="I8" s="817"/>
      <c r="J8" s="352" t="s">
        <v>37</v>
      </c>
      <c r="K8" s="350" t="s">
        <v>38</v>
      </c>
      <c r="L8" s="351" t="s">
        <v>37</v>
      </c>
      <c r="M8" s="350" t="s">
        <v>38</v>
      </c>
      <c r="N8" s="813"/>
      <c r="O8" s="822"/>
      <c r="P8" s="37" t="s">
        <v>37</v>
      </c>
      <c r="Q8" s="350" t="s">
        <v>38</v>
      </c>
      <c r="R8" s="351" t="s">
        <v>37</v>
      </c>
      <c r="S8" s="350" t="s">
        <v>38</v>
      </c>
      <c r="T8" s="813"/>
      <c r="U8" s="817"/>
      <c r="V8" s="37" t="s">
        <v>37</v>
      </c>
      <c r="W8" s="350" t="s">
        <v>38</v>
      </c>
      <c r="X8" s="351" t="s">
        <v>37</v>
      </c>
      <c r="Y8" s="350" t="s">
        <v>38</v>
      </c>
      <c r="Z8" s="813"/>
      <c r="AA8" s="817"/>
      <c r="AB8" s="352" t="s">
        <v>37</v>
      </c>
      <c r="AC8" s="350" t="s">
        <v>38</v>
      </c>
      <c r="AD8" s="351" t="s">
        <v>37</v>
      </c>
      <c r="AE8" s="350" t="s">
        <v>38</v>
      </c>
      <c r="AF8" s="813"/>
      <c r="AG8" s="817"/>
      <c r="AH8" s="352" t="s">
        <v>37</v>
      </c>
      <c r="AI8" s="350" t="s">
        <v>38</v>
      </c>
      <c r="AJ8" s="351" t="s">
        <v>37</v>
      </c>
      <c r="AK8" s="350" t="s">
        <v>38</v>
      </c>
      <c r="AL8" s="813"/>
      <c r="AM8" s="822"/>
      <c r="AN8" s="37" t="s">
        <v>37</v>
      </c>
      <c r="AO8" s="350" t="s">
        <v>38</v>
      </c>
      <c r="AP8" s="351" t="s">
        <v>37</v>
      </c>
      <c r="AQ8" s="350" t="s">
        <v>38</v>
      </c>
      <c r="AR8" s="813"/>
      <c r="AS8" s="817"/>
      <c r="AT8" s="352" t="s">
        <v>37</v>
      </c>
      <c r="AU8" s="350" t="s">
        <v>38</v>
      </c>
      <c r="AV8" s="351" t="s">
        <v>37</v>
      </c>
      <c r="AW8" s="350" t="s">
        <v>38</v>
      </c>
      <c r="AX8" s="813"/>
      <c r="AY8" s="820"/>
      <c r="AZ8" s="352" t="s">
        <v>37</v>
      </c>
      <c r="BA8" s="350" t="s">
        <v>39</v>
      </c>
      <c r="BB8" s="351" t="s">
        <v>37</v>
      </c>
      <c r="BC8" s="350" t="s">
        <v>39</v>
      </c>
      <c r="BD8" s="813"/>
      <c r="BE8" s="897"/>
      <c r="BF8" s="82"/>
      <c r="BG8" s="79"/>
    </row>
    <row r="9" spans="1:59" s="45" customFormat="1" ht="15.95" customHeight="1" thickBot="1">
      <c r="A9" s="362"/>
      <c r="B9" s="42"/>
      <c r="C9" s="43" t="s">
        <v>54</v>
      </c>
      <c r="D9" s="44">
        <f>SUM(ÁLK_ALAPOZÓ!D58)</f>
        <v>0</v>
      </c>
      <c r="E9" s="109">
        <f>SUM(ÁLK_ALAPOZÓ!E58)</f>
        <v>0</v>
      </c>
      <c r="F9" s="109">
        <f>SUM(ÁLK_ALAPOZÓ!F58)</f>
        <v>40</v>
      </c>
      <c r="G9" s="109">
        <f>SUM(ÁLK_ALAPOZÓ!G58)</f>
        <v>600</v>
      </c>
      <c r="H9" s="109">
        <f>SUM(ÁLK_ALAPOZÓ!H58)</f>
        <v>27</v>
      </c>
      <c r="I9" s="109" t="s">
        <v>17</v>
      </c>
      <c r="J9" s="44">
        <f>SUM(ÁLK_ALAPOZÓ!J58)</f>
        <v>19</v>
      </c>
      <c r="K9" s="109">
        <f>SUM(ÁLK_ALAPOZÓ!K58)</f>
        <v>266</v>
      </c>
      <c r="L9" s="109">
        <f>SUM(ÁLK_ALAPOZÓ!L58)</f>
        <v>11</v>
      </c>
      <c r="M9" s="109">
        <f>SUM(ÁLK_ALAPOZÓ!M58)</f>
        <v>154</v>
      </c>
      <c r="N9" s="109">
        <f>SUM(ÁLK_ALAPOZÓ!N58)</f>
        <v>29</v>
      </c>
      <c r="O9" s="109" t="s">
        <v>17</v>
      </c>
      <c r="P9" s="44">
        <f>SUM(ÁLK_ALAPOZÓ!P58)</f>
        <v>10</v>
      </c>
      <c r="Q9" s="109">
        <f>SUM(ÁLK_ALAPOZÓ!Q58)</f>
        <v>140</v>
      </c>
      <c r="R9" s="109">
        <f>SUM(ÁLK_ALAPOZÓ!R58)</f>
        <v>21</v>
      </c>
      <c r="S9" s="109">
        <f>SUM(ÁLK_ALAPOZÓ!S58)</f>
        <v>304</v>
      </c>
      <c r="T9" s="109">
        <f>SUM(ÁLK_ALAPOZÓ!T58)</f>
        <v>28</v>
      </c>
      <c r="U9" s="109" t="s">
        <v>17</v>
      </c>
      <c r="V9" s="44">
        <f>SUM(ÁLK_ALAPOZÓ!V58)</f>
        <v>4</v>
      </c>
      <c r="W9" s="109">
        <f>SUM(ÁLK_ALAPOZÓ!W58)</f>
        <v>56</v>
      </c>
      <c r="X9" s="109">
        <f>SUM(ÁLK_ALAPOZÓ!X58)</f>
        <v>10</v>
      </c>
      <c r="Y9" s="109">
        <f>SUM(ÁLK_ALAPOZÓ!Y58)</f>
        <v>140</v>
      </c>
      <c r="Z9" s="109">
        <f>SUM(ÁLK_ALAPOZÓ!Z58)</f>
        <v>13</v>
      </c>
      <c r="AA9" s="109" t="s">
        <v>17</v>
      </c>
      <c r="AB9" s="44">
        <f>SUM(ÁLK_ALAPOZÓ!AB58)</f>
        <v>3</v>
      </c>
      <c r="AC9" s="109">
        <f>SUM(ÁLK_ALAPOZÓ!AC58)</f>
        <v>42</v>
      </c>
      <c r="AD9" s="109">
        <f>SUM(ÁLK_ALAPOZÓ!AD58)</f>
        <v>3</v>
      </c>
      <c r="AE9" s="109">
        <f>SUM(ÁLK_ALAPOZÓ!AE58)</f>
        <v>42</v>
      </c>
      <c r="AF9" s="109">
        <f>SUM(ÁLK_ALAPOZÓ!AF58)</f>
        <v>7</v>
      </c>
      <c r="AG9" s="109" t="s">
        <v>17</v>
      </c>
      <c r="AH9" s="44">
        <f>SUM(ÁLK_ALAPOZÓ!AH58)</f>
        <v>1</v>
      </c>
      <c r="AI9" s="109">
        <f>SUM(ÁLK_ALAPOZÓ!AI58)</f>
        <v>14</v>
      </c>
      <c r="AJ9" s="109">
        <f>SUM(ÁLK_ALAPOZÓ!AJ58)</f>
        <v>3</v>
      </c>
      <c r="AK9" s="109">
        <f>SUM(ÁLK_ALAPOZÓ!AK58)</f>
        <v>42</v>
      </c>
      <c r="AL9" s="109">
        <f>SUM(ÁLK_ALAPOZÓ!AL58)</f>
        <v>4</v>
      </c>
      <c r="AM9" s="109" t="s">
        <v>17</v>
      </c>
      <c r="AN9" s="44">
        <f>SUM(ÁLK_ALAPOZÓ!AN58)</f>
        <v>0</v>
      </c>
      <c r="AO9" s="109">
        <f>SUM(ÁLK_ALAPOZÓ!AO58)</f>
        <v>0</v>
      </c>
      <c r="AP9" s="109">
        <f>SUM(ÁLK_ALAPOZÓ!AP58)</f>
        <v>2</v>
      </c>
      <c r="AQ9" s="109">
        <f>SUM(ÁLK_ALAPOZÓ!AQ58)</f>
        <v>28</v>
      </c>
      <c r="AR9" s="109">
        <f>SUM(ÁLK_ALAPOZÓ!AR58)</f>
        <v>2</v>
      </c>
      <c r="AS9" s="109" t="s">
        <v>17</v>
      </c>
      <c r="AT9" s="44">
        <f>SUM(ÁLK_ALAPOZÓ!AT58)</f>
        <v>2</v>
      </c>
      <c r="AU9" s="109">
        <f>SUM(ÁLK_ALAPOZÓ!AU58)</f>
        <v>28</v>
      </c>
      <c r="AV9" s="109">
        <f>SUM(ÁLK_ALAPOZÓ!AV58)</f>
        <v>2</v>
      </c>
      <c r="AW9" s="109">
        <f>SUM(ÁLK_ALAPOZÓ!AW58)</f>
        <v>28</v>
      </c>
      <c r="AX9" s="109">
        <f>SUM(ÁLK_ALAPOZÓ!AX58)</f>
        <v>12</v>
      </c>
      <c r="AY9" s="110" t="s">
        <v>17</v>
      </c>
      <c r="AZ9" s="55">
        <f>SUM(ÁLK_ALAPOZÓ!AZ58)</f>
        <v>39</v>
      </c>
      <c r="BA9" s="109">
        <f>SUM(ÁLK_ALAPOZÓ!BA58)</f>
        <v>546</v>
      </c>
      <c r="BB9" s="109">
        <f>SUM(ÁLK_ALAPOZÓ!BB58)</f>
        <v>92</v>
      </c>
      <c r="BC9" s="109">
        <f>SUM(ÁLK_ALAPOZÓ!BC58)</f>
        <v>1458</v>
      </c>
      <c r="BD9" s="109">
        <f>SUM(ÁLK_ALAPOZÓ!BD58)</f>
        <v>122</v>
      </c>
      <c r="BE9" s="363">
        <f>SUM(ÁLK_ALAPOZÓ!BE58)</f>
        <v>131</v>
      </c>
      <c r="BF9" s="174"/>
      <c r="BG9" s="175"/>
    </row>
    <row r="10" spans="1:59" s="2" customFormat="1" ht="15.75" customHeight="1">
      <c r="A10" s="364" t="s">
        <v>7</v>
      </c>
      <c r="B10" s="47"/>
      <c r="C10" s="208" t="s">
        <v>50</v>
      </c>
      <c r="D10" s="49"/>
      <c r="E10" s="50"/>
      <c r="F10" s="51"/>
      <c r="G10" s="50"/>
      <c r="H10" s="51"/>
      <c r="I10" s="52"/>
      <c r="J10" s="51"/>
      <c r="K10" s="50"/>
      <c r="L10" s="51"/>
      <c r="M10" s="50"/>
      <c r="N10" s="51"/>
      <c r="O10" s="52"/>
      <c r="P10" s="51"/>
      <c r="Q10" s="50"/>
      <c r="R10" s="51"/>
      <c r="S10" s="50"/>
      <c r="T10" s="51"/>
      <c r="U10" s="52"/>
      <c r="V10" s="51"/>
      <c r="W10" s="50"/>
      <c r="X10" s="51"/>
      <c r="Y10" s="50"/>
      <c r="Z10" s="51"/>
      <c r="AA10" s="112"/>
      <c r="AB10" s="51"/>
      <c r="AC10" s="50"/>
      <c r="AD10" s="51"/>
      <c r="AE10" s="50"/>
      <c r="AF10" s="51"/>
      <c r="AG10" s="52"/>
      <c r="AH10" s="51"/>
      <c r="AI10" s="50"/>
      <c r="AJ10" s="51"/>
      <c r="AK10" s="50"/>
      <c r="AL10" s="51"/>
      <c r="AM10" s="52"/>
      <c r="AN10" s="51"/>
      <c r="AO10" s="50"/>
      <c r="AP10" s="51"/>
      <c r="AQ10" s="50"/>
      <c r="AR10" s="51"/>
      <c r="AS10" s="52"/>
      <c r="AT10" s="51"/>
      <c r="AU10" s="50"/>
      <c r="AV10" s="51"/>
      <c r="AW10" s="50"/>
      <c r="AX10" s="51"/>
      <c r="AY10" s="53"/>
      <c r="AZ10" s="54"/>
      <c r="BA10" s="54"/>
      <c r="BB10" s="54"/>
      <c r="BC10" s="54"/>
      <c r="BD10" s="54"/>
      <c r="BE10" s="365"/>
      <c r="BF10" s="174"/>
      <c r="BG10" s="174"/>
    </row>
    <row r="11" spans="1:59" ht="15.75" customHeight="1">
      <c r="A11" s="302" t="s">
        <v>528</v>
      </c>
      <c r="B11" s="600" t="s">
        <v>15</v>
      </c>
      <c r="C11" s="439" t="s">
        <v>107</v>
      </c>
      <c r="D11" s="420"/>
      <c r="E11" s="421" t="s">
        <v>184</v>
      </c>
      <c r="F11" s="420"/>
      <c r="G11" s="421" t="s">
        <v>184</v>
      </c>
      <c r="H11" s="420"/>
      <c r="I11" s="422"/>
      <c r="J11" s="423"/>
      <c r="K11" s="421" t="s">
        <v>184</v>
      </c>
      <c r="L11" s="424"/>
      <c r="M11" s="421" t="s">
        <v>184</v>
      </c>
      <c r="N11" s="424"/>
      <c r="O11" s="425"/>
      <c r="P11" s="424"/>
      <c r="Q11" s="421" t="s">
        <v>184</v>
      </c>
      <c r="R11" s="424"/>
      <c r="S11" s="421" t="s">
        <v>184</v>
      </c>
      <c r="T11" s="424"/>
      <c r="U11" s="426"/>
      <c r="V11" s="423"/>
      <c r="W11" s="421">
        <v>6</v>
      </c>
      <c r="X11" s="424"/>
      <c r="Y11" s="421">
        <v>22</v>
      </c>
      <c r="Z11" s="623">
        <v>2</v>
      </c>
      <c r="AA11" s="425" t="s">
        <v>150</v>
      </c>
      <c r="AB11" s="213"/>
      <c r="AC11" s="210" t="str">
        <f t="shared" ref="AC11:AC39" si="0">IF(AB11*14=0,"",AB11*14)</f>
        <v/>
      </c>
      <c r="AD11" s="213"/>
      <c r="AE11" s="210" t="str">
        <f t="shared" ref="AE11:AE39" si="1">IF(AD11*14=0,"",AD11*14)</f>
        <v/>
      </c>
      <c r="AF11" s="213"/>
      <c r="AG11" s="215"/>
      <c r="AH11" s="308"/>
      <c r="AI11" s="210" t="str">
        <f t="shared" ref="AI11:AI39" si="2">IF(AH11*14=0,"",AH11*14)</f>
        <v/>
      </c>
      <c r="AJ11" s="213"/>
      <c r="AK11" s="210" t="str">
        <f t="shared" ref="AK11:AK39" si="3">IF(AJ11*14=0,"",AJ11*14)</f>
        <v/>
      </c>
      <c r="AL11" s="213"/>
      <c r="AM11" s="214"/>
      <c r="AN11" s="308"/>
      <c r="AO11" s="210" t="str">
        <f t="shared" ref="AO11:AO39" si="4">IF(AN11*14=0,"",AN11*14)</f>
        <v/>
      </c>
      <c r="AP11" s="213"/>
      <c r="AQ11" s="210" t="str">
        <f t="shared" ref="AQ11:AQ39" si="5">IF(AP11*14=0,"",AP11*14)</f>
        <v/>
      </c>
      <c r="AR11" s="213"/>
      <c r="AS11" s="214"/>
      <c r="AT11" s="213"/>
      <c r="AU11" s="210" t="str">
        <f t="shared" ref="AU11:AU39" si="6">IF(AT11*14=0,"",AT11*14)</f>
        <v/>
      </c>
      <c r="AV11" s="213"/>
      <c r="AW11" s="210" t="str">
        <f t="shared" ref="AW11:AW39" si="7">IF(AV11*14=0,"",AV11*14)</f>
        <v/>
      </c>
      <c r="AX11" s="213"/>
      <c r="AY11" s="213"/>
      <c r="AZ11" s="353" t="str">
        <f t="shared" ref="AZ11:AZ39" si="8">IF(D11+J11+P11+V11+AB11+AH11+AN11+AT11=0,"",D11+J11+P11+V11+AB11+AH11+AN11+AT11)</f>
        <v/>
      </c>
      <c r="BA11" s="210" t="str">
        <f t="shared" ref="BA11:BA39" si="9">IF((D11+J11+P11+V11+AB11+AH11+AN11+AT11)*14=0,"",(D11+J11+P11+V11+AB11+AH11+AN11+AT11)*14)</f>
        <v/>
      </c>
      <c r="BB11" s="216" t="str">
        <f t="shared" ref="BB11:BB39" si="10">IF(F11+L11+R11+X11+AD11+AJ11+AP11+AV11=0,"",F11+L11+R11+X11+AD11+AJ11+AP11+AV11)</f>
        <v/>
      </c>
      <c r="BC11" s="210" t="str">
        <f t="shared" ref="BC11:BC39" si="11">IF((L11+F11+R11+X11+AD11+AJ11+AP11+AV11)*14=0,"",(L11+F11+R11+X11+AD11+AJ11+AP11+AV11)*14)</f>
        <v/>
      </c>
      <c r="BD11" s="216">
        <f t="shared" ref="BD11:BD39" si="12">IF(N11+H11+T11+Z11+AF11+AL11+AR11+AX11=0,"",N11+H11+T11+Z11+AF11+AL11+AR11+AX11)</f>
        <v>2</v>
      </c>
      <c r="BE11" s="224" t="str">
        <f t="shared" ref="BE11:BE39" si="13">IF(D11+F11+L11+J11+P11+R11+V11+X11+AB11+AD11+AH11+AJ11+AN11+AP11+AT11+AV11=0,"",D11+F11+L11+J11+P11+R11+V11+X11+AB11+AD11+AH11+AJ11+AN11+AP11+AT11+AV11)</f>
        <v/>
      </c>
      <c r="BF11" s="174" t="s">
        <v>231</v>
      </c>
      <c r="BG11" s="174" t="s">
        <v>292</v>
      </c>
    </row>
    <row r="12" spans="1:59" s="17" customFormat="1" ht="15.75" customHeight="1">
      <c r="A12" s="432" t="s">
        <v>405</v>
      </c>
      <c r="B12" s="600" t="s">
        <v>15</v>
      </c>
      <c r="C12" s="434" t="s">
        <v>78</v>
      </c>
      <c r="D12" s="435"/>
      <c r="E12" s="421" t="str">
        <f t="shared" ref="E12:E13" si="14">IF(D12*14=0,"",D12*14)</f>
        <v/>
      </c>
      <c r="F12" s="420"/>
      <c r="G12" s="421" t="str">
        <f t="shared" ref="G12:G13" si="15">IF(F12*14=0,"",F12*14)</f>
        <v/>
      </c>
      <c r="H12" s="420"/>
      <c r="I12" s="422"/>
      <c r="J12" s="423"/>
      <c r="K12" s="421" t="str">
        <f t="shared" ref="K12:K13" si="16">IF(J12*14=0,"",J12*14)</f>
        <v/>
      </c>
      <c r="L12" s="424"/>
      <c r="M12" s="421" t="str">
        <f t="shared" ref="M12:M13" si="17">IF(L12*14=0,"",L12*14)</f>
        <v/>
      </c>
      <c r="N12" s="424"/>
      <c r="O12" s="425"/>
      <c r="P12" s="424"/>
      <c r="Q12" s="421" t="str">
        <f t="shared" ref="Q12:Q13" si="18">IF(P12*14=0,"",P12*14)</f>
        <v/>
      </c>
      <c r="R12" s="424"/>
      <c r="S12" s="421" t="str">
        <f t="shared" ref="S12:S13" si="19">IF(R12*14=0,"",R12*14)</f>
        <v/>
      </c>
      <c r="T12" s="424"/>
      <c r="U12" s="426"/>
      <c r="V12" s="423">
        <v>4</v>
      </c>
      <c r="W12" s="421">
        <f>IF(V12*14=0,"",V12*14)</f>
        <v>56</v>
      </c>
      <c r="X12" s="424">
        <v>1</v>
      </c>
      <c r="Y12" s="421">
        <f t="shared" ref="Y12:Y13" si="20">IF(X12*14=0,"",X12*14)</f>
        <v>14</v>
      </c>
      <c r="Z12" s="427">
        <v>4</v>
      </c>
      <c r="AA12" s="425" t="s">
        <v>104</v>
      </c>
      <c r="AB12" s="424"/>
      <c r="AC12" s="421" t="str">
        <f t="shared" si="0"/>
        <v/>
      </c>
      <c r="AD12" s="424"/>
      <c r="AE12" s="421" t="str">
        <f t="shared" si="1"/>
        <v/>
      </c>
      <c r="AF12" s="424"/>
      <c r="AG12" s="426"/>
      <c r="AH12" s="423"/>
      <c r="AI12" s="421" t="str">
        <f t="shared" si="2"/>
        <v/>
      </c>
      <c r="AJ12" s="424"/>
      <c r="AK12" s="421" t="str">
        <f t="shared" si="3"/>
        <v/>
      </c>
      <c r="AL12" s="424"/>
      <c r="AM12" s="425"/>
      <c r="AN12" s="423"/>
      <c r="AO12" s="421" t="str">
        <f t="shared" si="4"/>
        <v/>
      </c>
      <c r="AP12" s="424"/>
      <c r="AQ12" s="421" t="str">
        <f t="shared" si="5"/>
        <v/>
      </c>
      <c r="AR12" s="424"/>
      <c r="AS12" s="425"/>
      <c r="AT12" s="424"/>
      <c r="AU12" s="421" t="str">
        <f t="shared" si="6"/>
        <v/>
      </c>
      <c r="AV12" s="424"/>
      <c r="AW12" s="421" t="str">
        <f t="shared" si="7"/>
        <v/>
      </c>
      <c r="AX12" s="424"/>
      <c r="AY12" s="424"/>
      <c r="AZ12" s="429">
        <f t="shared" si="8"/>
        <v>4</v>
      </c>
      <c r="BA12" s="421">
        <f t="shared" si="9"/>
        <v>56</v>
      </c>
      <c r="BB12" s="430">
        <f t="shared" si="10"/>
        <v>1</v>
      </c>
      <c r="BC12" s="421">
        <f t="shared" si="11"/>
        <v>14</v>
      </c>
      <c r="BD12" s="430">
        <f t="shared" si="12"/>
        <v>4</v>
      </c>
      <c r="BE12" s="431">
        <f t="shared" si="13"/>
        <v>5</v>
      </c>
      <c r="BF12" s="273" t="s">
        <v>222</v>
      </c>
      <c r="BG12" s="174" t="s">
        <v>245</v>
      </c>
    </row>
    <row r="13" spans="1:59" s="17" customFormat="1" ht="15.75" customHeight="1">
      <c r="A13" s="432" t="s">
        <v>257</v>
      </c>
      <c r="B13" s="600" t="s">
        <v>15</v>
      </c>
      <c r="C13" s="434" t="s">
        <v>79</v>
      </c>
      <c r="D13" s="435"/>
      <c r="E13" s="421" t="str">
        <f t="shared" si="14"/>
        <v/>
      </c>
      <c r="F13" s="420"/>
      <c r="G13" s="421" t="str">
        <f t="shared" si="15"/>
        <v/>
      </c>
      <c r="H13" s="420"/>
      <c r="I13" s="422"/>
      <c r="J13" s="423"/>
      <c r="K13" s="421" t="str">
        <f t="shared" si="16"/>
        <v/>
      </c>
      <c r="L13" s="424"/>
      <c r="M13" s="421" t="str">
        <f t="shared" si="17"/>
        <v/>
      </c>
      <c r="N13" s="424"/>
      <c r="O13" s="425"/>
      <c r="P13" s="424"/>
      <c r="Q13" s="421" t="str">
        <f t="shared" si="18"/>
        <v/>
      </c>
      <c r="R13" s="424"/>
      <c r="S13" s="421" t="str">
        <f t="shared" si="19"/>
        <v/>
      </c>
      <c r="T13" s="424"/>
      <c r="U13" s="426"/>
      <c r="V13" s="423">
        <v>4</v>
      </c>
      <c r="W13" s="421">
        <f t="shared" ref="W13" si="21">IF(V13*14=0,"",V13*14)</f>
        <v>56</v>
      </c>
      <c r="X13" s="424">
        <v>1</v>
      </c>
      <c r="Y13" s="421">
        <f t="shared" si="20"/>
        <v>14</v>
      </c>
      <c r="Z13" s="427">
        <v>4</v>
      </c>
      <c r="AA13" s="425" t="s">
        <v>104</v>
      </c>
      <c r="AB13" s="424"/>
      <c r="AC13" s="421" t="str">
        <f t="shared" si="0"/>
        <v/>
      </c>
      <c r="AD13" s="424"/>
      <c r="AE13" s="421" t="str">
        <f t="shared" si="1"/>
        <v/>
      </c>
      <c r="AF13" s="424"/>
      <c r="AG13" s="426"/>
      <c r="AH13" s="423"/>
      <c r="AI13" s="421" t="str">
        <f t="shared" si="2"/>
        <v/>
      </c>
      <c r="AJ13" s="424"/>
      <c r="AK13" s="421" t="str">
        <f t="shared" si="3"/>
        <v/>
      </c>
      <c r="AL13" s="424"/>
      <c r="AM13" s="425"/>
      <c r="AN13" s="423"/>
      <c r="AO13" s="421" t="str">
        <f t="shared" si="4"/>
        <v/>
      </c>
      <c r="AP13" s="424"/>
      <c r="AQ13" s="421" t="str">
        <f t="shared" si="5"/>
        <v/>
      </c>
      <c r="AR13" s="424"/>
      <c r="AS13" s="425"/>
      <c r="AT13" s="424"/>
      <c r="AU13" s="421" t="str">
        <f t="shared" si="6"/>
        <v/>
      </c>
      <c r="AV13" s="424"/>
      <c r="AW13" s="421" t="str">
        <f t="shared" si="7"/>
        <v/>
      </c>
      <c r="AX13" s="424"/>
      <c r="AY13" s="424"/>
      <c r="AZ13" s="429">
        <f t="shared" si="8"/>
        <v>4</v>
      </c>
      <c r="BA13" s="421">
        <f t="shared" si="9"/>
        <v>56</v>
      </c>
      <c r="BB13" s="430">
        <f t="shared" si="10"/>
        <v>1</v>
      </c>
      <c r="BC13" s="421">
        <f t="shared" si="11"/>
        <v>14</v>
      </c>
      <c r="BD13" s="430">
        <f t="shared" si="12"/>
        <v>4</v>
      </c>
      <c r="BE13" s="431">
        <f t="shared" si="13"/>
        <v>5</v>
      </c>
      <c r="BF13" s="273" t="s">
        <v>262</v>
      </c>
      <c r="BG13" s="93" t="s">
        <v>263</v>
      </c>
    </row>
    <row r="14" spans="1:59" ht="15.75" customHeight="1">
      <c r="A14" s="302" t="s">
        <v>529</v>
      </c>
      <c r="B14" s="512" t="s">
        <v>15</v>
      </c>
      <c r="C14" s="439" t="s">
        <v>106</v>
      </c>
      <c r="D14" s="420"/>
      <c r="E14" s="421" t="s">
        <v>184</v>
      </c>
      <c r="F14" s="420"/>
      <c r="G14" s="421" t="s">
        <v>184</v>
      </c>
      <c r="H14" s="420"/>
      <c r="I14" s="422"/>
      <c r="J14" s="423"/>
      <c r="K14" s="421" t="s">
        <v>184</v>
      </c>
      <c r="L14" s="424"/>
      <c r="M14" s="421" t="s">
        <v>184</v>
      </c>
      <c r="N14" s="424"/>
      <c r="O14" s="425"/>
      <c r="P14" s="424"/>
      <c r="Q14" s="421" t="s">
        <v>184</v>
      </c>
      <c r="R14" s="424"/>
      <c r="S14" s="421" t="s">
        <v>184</v>
      </c>
      <c r="T14" s="424"/>
      <c r="U14" s="426"/>
      <c r="V14" s="423">
        <v>2</v>
      </c>
      <c r="W14" s="421">
        <f>IF(V14*14=0,"",V14*14)</f>
        <v>28</v>
      </c>
      <c r="X14" s="424"/>
      <c r="Y14" s="421" t="str">
        <f>IF(X14*14=0,"",X14*14)</f>
        <v/>
      </c>
      <c r="Z14" s="623">
        <v>2</v>
      </c>
      <c r="AA14" s="425" t="s">
        <v>104</v>
      </c>
      <c r="AB14" s="213"/>
      <c r="AC14" s="210" t="str">
        <f>IF(AB14*14=0,"",AB14*14)</f>
        <v/>
      </c>
      <c r="AD14" s="213"/>
      <c r="AE14" s="210" t="str">
        <f>IF(AD14*14=0,"",AD14*14)</f>
        <v/>
      </c>
      <c r="AF14" s="213"/>
      <c r="AG14" s="215"/>
      <c r="AH14" s="308"/>
      <c r="AI14" s="210" t="str">
        <f>IF(AH14*14=0,"",AH14*14)</f>
        <v/>
      </c>
      <c r="AJ14" s="213"/>
      <c r="AK14" s="210" t="str">
        <f>IF(AJ14*14=0,"",AJ14*14)</f>
        <v/>
      </c>
      <c r="AL14" s="213"/>
      <c r="AM14" s="214"/>
      <c r="AN14" s="308"/>
      <c r="AO14" s="210" t="str">
        <f>IF(AN14*14=0,"",AN14*14)</f>
        <v/>
      </c>
      <c r="AP14" s="213"/>
      <c r="AQ14" s="210" t="str">
        <f>IF(AP14*14=0,"",AP14*14)</f>
        <v/>
      </c>
      <c r="AR14" s="213"/>
      <c r="AS14" s="214"/>
      <c r="AT14" s="213"/>
      <c r="AU14" s="210" t="str">
        <f>IF(AT14*14=0,"",AT14*14)</f>
        <v/>
      </c>
      <c r="AV14" s="213"/>
      <c r="AW14" s="210" t="str">
        <f>IF(AV14*14=0,"",AV14*14)</f>
        <v/>
      </c>
      <c r="AX14" s="213"/>
      <c r="AY14" s="213"/>
      <c r="AZ14" s="353">
        <f>IF(D14+J14+P14+V14+AB14+AH14+AN14+AT14=0,"",D14+J14+P14+V14+AB14+AH14+AN14+AT14)</f>
        <v>2</v>
      </c>
      <c r="BA14" s="210">
        <f>IF((D14+J14+P14+V14+AB14+AH14+AN14+AT14)*14=0,"",(D14+J14+P14+V14+AB14+AH14+AN14+AT14)*14)</f>
        <v>28</v>
      </c>
      <c r="BB14" s="216" t="str">
        <f>IF(F14+L14+R14+X14+AD14+AJ14+AP14+AV14=0,"",F14+L14+R14+X14+AD14+AJ14+AP14+AV14)</f>
        <v/>
      </c>
      <c r="BC14" s="210" t="str">
        <f>IF((L14+F14+R14+X14+AD14+AJ14+AP14+AV14)*14=0,"",(L14+F14+R14+X14+AD14+AJ14+AP14+AV14)*14)</f>
        <v/>
      </c>
      <c r="BD14" s="216">
        <f>IF(N14+H14+T14+Z14+AF14+AL14+AR14+AX14=0,"",N14+H14+T14+Z14+AF14+AL14+AR14+AX14)</f>
        <v>2</v>
      </c>
      <c r="BE14" s="224">
        <f>IF(D14+F14+L14+J14+P14+R14+V14+X14+AB14+AD14+AH14+AJ14+AN14+AP14+AT14+AV14=0,"",D14+F14+L14+J14+P14+R14+V14+X14+AB14+AD14+AH14+AJ14+AN14+AP14+AT14+AV14)</f>
        <v>2</v>
      </c>
      <c r="BF14" s="174" t="s">
        <v>222</v>
      </c>
      <c r="BG14" s="174" t="s">
        <v>245</v>
      </c>
    </row>
    <row r="15" spans="1:59" ht="15.75" customHeight="1">
      <c r="A15" s="616" t="s">
        <v>339</v>
      </c>
      <c r="B15" s="354" t="s">
        <v>31</v>
      </c>
      <c r="C15" s="355" t="s">
        <v>132</v>
      </c>
      <c r="D15" s="209"/>
      <c r="E15" s="210" t="str">
        <f>IF(D15*14=0,"",D15*14)</f>
        <v/>
      </c>
      <c r="F15" s="209"/>
      <c r="G15" s="210" t="str">
        <f>IF(F15*14=0,"",F15*14)</f>
        <v/>
      </c>
      <c r="H15" s="209"/>
      <c r="I15" s="211"/>
      <c r="J15" s="308"/>
      <c r="K15" s="210" t="str">
        <f>IF(J15*14=0,"",J15*14)</f>
        <v/>
      </c>
      <c r="L15" s="213"/>
      <c r="M15" s="210" t="str">
        <f>IF(L15*14=0,"",L15*14)</f>
        <v/>
      </c>
      <c r="N15" s="213"/>
      <c r="O15" s="214"/>
      <c r="P15" s="213"/>
      <c r="Q15" s="210" t="str">
        <f>IF(P15*14=0,"",P15*14)</f>
        <v/>
      </c>
      <c r="R15" s="213"/>
      <c r="S15" s="210" t="str">
        <f>IF(R15*14=0,"",R15*14)</f>
        <v/>
      </c>
      <c r="T15" s="213"/>
      <c r="U15" s="215"/>
      <c r="V15" s="308">
        <v>2</v>
      </c>
      <c r="W15" s="210">
        <f>IF(V15*14=0,"",V15*14)</f>
        <v>28</v>
      </c>
      <c r="X15" s="213">
        <v>2</v>
      </c>
      <c r="Y15" s="210">
        <f>IF(X15*14=0,"",X15*14)</f>
        <v>28</v>
      </c>
      <c r="Z15" s="229">
        <v>2</v>
      </c>
      <c r="AA15" s="214" t="s">
        <v>104</v>
      </c>
      <c r="AB15" s="213"/>
      <c r="AC15" s="210" t="str">
        <f>IF(AB15*14=0,"",AB15*14)</f>
        <v/>
      </c>
      <c r="AD15" s="213"/>
      <c r="AE15" s="210" t="str">
        <f>IF(AD15*14=0,"",AD15*14)</f>
        <v/>
      </c>
      <c r="AF15" s="213"/>
      <c r="AG15" s="215"/>
      <c r="AH15" s="308"/>
      <c r="AI15" s="210" t="str">
        <f>IF(AH15*14=0,"",AH15*14)</f>
        <v/>
      </c>
      <c r="AJ15" s="213"/>
      <c r="AK15" s="210" t="str">
        <f>IF(AJ15*14=0,"",AJ15*14)</f>
        <v/>
      </c>
      <c r="AL15" s="213"/>
      <c r="AM15" s="214"/>
      <c r="AN15" s="308"/>
      <c r="AO15" s="210" t="str">
        <f>IF(AN15*14=0,"",AN15*14)</f>
        <v/>
      </c>
      <c r="AP15" s="213"/>
      <c r="AQ15" s="210" t="str">
        <f>IF(AP15*14=0,"",AP15*14)</f>
        <v/>
      </c>
      <c r="AR15" s="213"/>
      <c r="AS15" s="214"/>
      <c r="AT15" s="213"/>
      <c r="AU15" s="210" t="str">
        <f>IF(AT15*14=0,"",AT15*14)</f>
        <v/>
      </c>
      <c r="AV15" s="213"/>
      <c r="AW15" s="210" t="str">
        <f>IF(AV15*14=0,"",AV15*14)</f>
        <v/>
      </c>
      <c r="AX15" s="213"/>
      <c r="AY15" s="213"/>
      <c r="AZ15" s="353">
        <f>IF(D15+J15+P15+V15+AB15+AH15+AN15+AT15=0,"",D15+J15+P15+V15+AB15+AH15+AN15+AT15)</f>
        <v>2</v>
      </c>
      <c r="BA15" s="210">
        <f>IF((D15+J15+P15+V15+AB15+AH15+AN15+AT15)*14=0,"",(D15+J15+P15+V15+AB15+AH15+AN15+AT15)*14)</f>
        <v>28</v>
      </c>
      <c r="BB15" s="216">
        <f>IF(F15+L15+R15+X15+AD15+AJ15+AP15+AV15=0,"",F15+L15+R15+X15+AD15+AJ15+AP15+AV15)</f>
        <v>2</v>
      </c>
      <c r="BC15" s="210">
        <f>IF((L15+F15+R15+X15+AD15+AJ15+AP15+AV15)*14=0,"",(L15+F15+R15+X15+AD15+AJ15+AP15+AV15)*14)</f>
        <v>28</v>
      </c>
      <c r="BD15" s="216">
        <f t="shared" si="12"/>
        <v>2</v>
      </c>
      <c r="BE15" s="224">
        <f>IF(D15+F15+L15+J15+P15+R15+V15+X15+AB15+AD15+AH15+AJ15+AN15+AP15+AT15+AV15=0,"",D15+F15+L15+J15+P15+R15+V15+X15+AB15+AD15+AH15+AJ15+AN15+AP15+AT15+AV15)</f>
        <v>4</v>
      </c>
      <c r="BF15" s="174" t="s">
        <v>222</v>
      </c>
      <c r="BG15" s="175" t="s">
        <v>245</v>
      </c>
    </row>
    <row r="16" spans="1:59" ht="15.75" customHeight="1">
      <c r="A16" s="367" t="s">
        <v>442</v>
      </c>
      <c r="B16" s="303" t="s">
        <v>31</v>
      </c>
      <c r="C16" s="304" t="s">
        <v>186</v>
      </c>
      <c r="D16" s="209"/>
      <c r="E16" s="210" t="str">
        <f t="shared" ref="E16" si="22">IF(D16*14=0,"",D16*14)</f>
        <v/>
      </c>
      <c r="F16" s="209"/>
      <c r="G16" s="210" t="str">
        <f t="shared" ref="G16" si="23">IF(F16*14=0,"",F16*14)</f>
        <v/>
      </c>
      <c r="H16" s="209"/>
      <c r="I16" s="211"/>
      <c r="J16" s="308"/>
      <c r="K16" s="210" t="str">
        <f t="shared" ref="K16" si="24">IF(J16*14=0,"",J16*14)</f>
        <v/>
      </c>
      <c r="L16" s="213"/>
      <c r="M16" s="210" t="str">
        <f t="shared" ref="M16" si="25">IF(L16*14=0,"",L16*14)</f>
        <v/>
      </c>
      <c r="N16" s="213"/>
      <c r="O16" s="214"/>
      <c r="P16" s="213"/>
      <c r="Q16" s="210" t="str">
        <f t="shared" ref="Q16" si="26">IF(P16*14=0,"",P16*14)</f>
        <v/>
      </c>
      <c r="R16" s="213"/>
      <c r="S16" s="210" t="str">
        <f t="shared" ref="S16" si="27">IF(R16*14=0,"",R16*14)</f>
        <v/>
      </c>
      <c r="T16" s="213"/>
      <c r="U16" s="215"/>
      <c r="V16" s="308"/>
      <c r="W16" s="210" t="str">
        <f t="shared" ref="W16" si="28">IF(V16*14=0,"",V16*14)</f>
        <v/>
      </c>
      <c r="X16" s="213">
        <v>2</v>
      </c>
      <c r="Y16" s="210">
        <f t="shared" ref="Y16" si="29">IF(X16*14=0,"",X16*14)</f>
        <v>28</v>
      </c>
      <c r="Z16" s="229">
        <v>2</v>
      </c>
      <c r="AA16" s="275" t="s">
        <v>150</v>
      </c>
      <c r="AB16" s="213"/>
      <c r="AC16" s="210" t="str">
        <f t="shared" ref="AC16" si="30">IF(AB16*14=0,"",AB16*14)</f>
        <v/>
      </c>
      <c r="AD16" s="213"/>
      <c r="AE16" s="210" t="str">
        <f t="shared" ref="AE16" si="31">IF(AD16*14=0,"",AD16*14)</f>
        <v/>
      </c>
      <c r="AF16" s="213"/>
      <c r="AG16" s="215"/>
      <c r="AH16" s="308"/>
      <c r="AI16" s="210" t="str">
        <f t="shared" ref="AI16" si="32">IF(AH16*14=0,"",AH16*14)</f>
        <v/>
      </c>
      <c r="AJ16" s="213"/>
      <c r="AK16" s="210" t="str">
        <f t="shared" ref="AK16" si="33">IF(AJ16*14=0,"",AJ16*14)</f>
        <v/>
      </c>
      <c r="AL16" s="213"/>
      <c r="AM16" s="214"/>
      <c r="AN16" s="308"/>
      <c r="AO16" s="210" t="str">
        <f t="shared" ref="AO16" si="34">IF(AN16*14=0,"",AN16*14)</f>
        <v/>
      </c>
      <c r="AP16" s="213"/>
      <c r="AQ16" s="210" t="str">
        <f t="shared" ref="AQ16" si="35">IF(AP16*14=0,"",AP16*14)</f>
        <v/>
      </c>
      <c r="AR16" s="213"/>
      <c r="AS16" s="214"/>
      <c r="AT16" s="213"/>
      <c r="AU16" s="210" t="str">
        <f t="shared" ref="AU16" si="36">IF(AT16*14=0,"",AT16*14)</f>
        <v/>
      </c>
      <c r="AV16" s="213"/>
      <c r="AW16" s="210" t="str">
        <f t="shared" ref="AW16" si="37">IF(AV16*14=0,"",AV16*14)</f>
        <v/>
      </c>
      <c r="AX16" s="213"/>
      <c r="AY16" s="213"/>
      <c r="AZ16" s="353" t="str">
        <f t="shared" ref="AZ16" si="38">IF(D16+J16+P16+V16+AB16+AH16+AN16+AT16=0,"",D16+J16+P16+V16+AB16+AH16+AN16+AT16)</f>
        <v/>
      </c>
      <c r="BA16" s="210" t="str">
        <f t="shared" ref="BA16" si="39">IF((D16+J16+P16+V16+AB16+AH16+AN16+AT16)*14=0,"",(D16+J16+P16+V16+AB16+AH16+AN16+AT16)*14)</f>
        <v/>
      </c>
      <c r="BB16" s="216">
        <f t="shared" ref="BB16" si="40">IF(F16+L16+R16+X16+AD16+AJ16+AP16+AV16=0,"",F16+L16+R16+X16+AD16+AJ16+AP16+AV16)</f>
        <v>2</v>
      </c>
      <c r="BC16" s="210">
        <f t="shared" ref="BC16" si="41">IF((L16+F16+R16+X16+AD16+AJ16+AP16+AV16)*14=0,"",(L16+F16+R16+X16+AD16+AJ16+AP16+AV16)*14)</f>
        <v>28</v>
      </c>
      <c r="BD16" s="216">
        <f t="shared" si="12"/>
        <v>2</v>
      </c>
      <c r="BE16" s="224">
        <f t="shared" ref="BE16" si="42">IF(D16+F16+L16+J16+P16+R16+V16+X16+AB16+AD16+AH16+AJ16+AN16+AP16+AT16+AV16=0,"",D16+F16+L16+J16+P16+R16+V16+X16+AB16+AD16+AH16+AJ16+AN16+AP16+AT16+AV16)</f>
        <v>2</v>
      </c>
      <c r="BF16" s="174" t="s">
        <v>222</v>
      </c>
      <c r="BG16" s="175" t="s">
        <v>460</v>
      </c>
    </row>
    <row r="17" spans="1:59">
      <c r="A17" s="366" t="s">
        <v>296</v>
      </c>
      <c r="B17" s="303" t="s">
        <v>15</v>
      </c>
      <c r="C17" s="304" t="s">
        <v>473</v>
      </c>
      <c r="D17" s="209"/>
      <c r="E17" s="210" t="str">
        <f>IF(D17*14=0,"",D17*14)</f>
        <v/>
      </c>
      <c r="F17" s="209"/>
      <c r="G17" s="210" t="str">
        <f>IF(F17*14=0,"",F17*14)</f>
        <v/>
      </c>
      <c r="H17" s="209"/>
      <c r="I17" s="211"/>
      <c r="J17" s="308"/>
      <c r="K17" s="210" t="str">
        <f>IF(J17*14=0,"",J17*14)</f>
        <v/>
      </c>
      <c r="L17" s="213"/>
      <c r="M17" s="210" t="str">
        <f>IF(L17*14=0,"",L17*14)</f>
        <v/>
      </c>
      <c r="N17" s="213"/>
      <c r="O17" s="214"/>
      <c r="P17" s="213"/>
      <c r="Q17" s="210" t="str">
        <f>IF(P17*14=0,"",P17*14)</f>
        <v/>
      </c>
      <c r="R17" s="213"/>
      <c r="S17" s="210" t="str">
        <f>IF(R17*14=0,"",R17*14)</f>
        <v/>
      </c>
      <c r="T17" s="213"/>
      <c r="U17" s="215"/>
      <c r="V17" s="308"/>
      <c r="W17" s="210" t="str">
        <f>IF(V17*14=0,"",V17*14)</f>
        <v/>
      </c>
      <c r="X17" s="213"/>
      <c r="Y17" s="210" t="str">
        <f>IF(X17*14=0,"",X17*14)</f>
        <v/>
      </c>
      <c r="Z17" s="213"/>
      <c r="AA17" s="214"/>
      <c r="AB17" s="308">
        <v>3</v>
      </c>
      <c r="AC17" s="210">
        <f>IF(AB17*14=0,"",AB17*14)</f>
        <v>42</v>
      </c>
      <c r="AD17" s="213">
        <v>1</v>
      </c>
      <c r="AE17" s="210">
        <f>IF(AD17*14=0,"",AD17*14)</f>
        <v>14</v>
      </c>
      <c r="AF17" s="213">
        <v>4</v>
      </c>
      <c r="AG17" s="214" t="s">
        <v>15</v>
      </c>
      <c r="AH17" s="308"/>
      <c r="AI17" s="210" t="str">
        <f>IF(AH17*14=0,"",AH17*14)</f>
        <v/>
      </c>
      <c r="AJ17" s="213"/>
      <c r="AK17" s="210" t="str">
        <f>IF(AJ17*14=0,"",AJ17*14)</f>
        <v/>
      </c>
      <c r="AL17" s="213"/>
      <c r="AM17" s="214"/>
      <c r="AN17" s="308"/>
      <c r="AO17" s="210" t="str">
        <f>IF(AN17*14=0,"",AN17*14)</f>
        <v/>
      </c>
      <c r="AP17" s="213"/>
      <c r="AQ17" s="210" t="str">
        <f>IF(AP17*14=0,"",AP17*14)</f>
        <v/>
      </c>
      <c r="AR17" s="213"/>
      <c r="AS17" s="214"/>
      <c r="AT17" s="213"/>
      <c r="AU17" s="210" t="str">
        <f>IF(AT17*14=0,"",AT17*14)</f>
        <v/>
      </c>
      <c r="AV17" s="213"/>
      <c r="AW17" s="210" t="str">
        <f>IF(AV17*14=0,"",AV17*14)</f>
        <v/>
      </c>
      <c r="AX17" s="213"/>
      <c r="AY17" s="213"/>
      <c r="AZ17" s="353">
        <f>IF(D17+J17+P17+V17+AB17+AH17+AN17+AT17=0,"",D17+J17+P17+V17+AB17+AH17+AN17+AT17)</f>
        <v>3</v>
      </c>
      <c r="BA17" s="210">
        <f>IF((D17+J17+P17+V17+AB17+AH17+AN17+AT17)*14=0,"",(D17+J17+P17+V17+AB17+AH17+AN17+AT17)*14)</f>
        <v>42</v>
      </c>
      <c r="BB17" s="216">
        <f>IF(F17+L17+R17+X17+AD17+AJ17+AP17+AV17=0,"",F17+L17+R17+X17+AD17+AJ17+AP17+AV17)</f>
        <v>1</v>
      </c>
      <c r="BC17" s="210">
        <f>IF((L17+F17+R17+X17+AD17+AJ17+AP17+AV17)*14=0,"",(L17+F17+R17+X17+AD17+AJ17+AP17+AV17)*14)</f>
        <v>14</v>
      </c>
      <c r="BD17" s="216">
        <f>IF(N17+H17+T17+Z17+AF17+AL17+AR17+AX17=0,"",N17+H17+T17+Z17+AF17+AL17+AR17+AX17)</f>
        <v>4</v>
      </c>
      <c r="BE17" s="224">
        <f>IF(D17+F17+L17+J17+P17+R17+V17+X17+AB17+AD17+AH17+AJ17+AN17+AP17+AT17+AV17=0,"",D17+F17+L17+J17+P17+R17+V17+X17+AB17+AD17+AH17+AJ17+AN17+AP17+AT17+AV17)</f>
        <v>4</v>
      </c>
      <c r="BF17" s="174" t="s">
        <v>222</v>
      </c>
      <c r="BG17" s="175" t="s">
        <v>261</v>
      </c>
    </row>
    <row r="18" spans="1:59" ht="15.75" customHeight="1">
      <c r="A18" s="366" t="s">
        <v>297</v>
      </c>
      <c r="B18" s="303" t="s">
        <v>15</v>
      </c>
      <c r="C18" s="304" t="s">
        <v>116</v>
      </c>
      <c r="D18" s="209"/>
      <c r="E18" s="210" t="str">
        <f>IF(D18*14=0,"",D18*14)</f>
        <v/>
      </c>
      <c r="F18" s="209"/>
      <c r="G18" s="210" t="str">
        <f>IF(F18*14=0,"",F18*14)</f>
        <v/>
      </c>
      <c r="H18" s="209"/>
      <c r="I18" s="211"/>
      <c r="J18" s="308"/>
      <c r="K18" s="210" t="str">
        <f>IF(J18*14=0,"",J18*14)</f>
        <v/>
      </c>
      <c r="L18" s="213"/>
      <c r="M18" s="210" t="str">
        <f>IF(L18*14=0,"",L18*14)</f>
        <v/>
      </c>
      <c r="N18" s="213"/>
      <c r="O18" s="214"/>
      <c r="P18" s="213"/>
      <c r="Q18" s="210" t="str">
        <f>IF(P18*14=0,"",P18*14)</f>
        <v/>
      </c>
      <c r="R18" s="213"/>
      <c r="S18" s="210" t="str">
        <f>IF(R18*14=0,"",R18*14)</f>
        <v/>
      </c>
      <c r="T18" s="213"/>
      <c r="U18" s="215"/>
      <c r="V18" s="308"/>
      <c r="W18" s="210" t="str">
        <f>IF(V18*14=0,"",V18*14)</f>
        <v/>
      </c>
      <c r="X18" s="213"/>
      <c r="Y18" s="210" t="str">
        <f>IF(X18*14=0,"",X18*14)</f>
        <v/>
      </c>
      <c r="Z18" s="213"/>
      <c r="AA18" s="214"/>
      <c r="AB18" s="308">
        <v>3</v>
      </c>
      <c r="AC18" s="210">
        <f>IF(AB18*14=0,"",AB18*14)</f>
        <v>42</v>
      </c>
      <c r="AD18" s="213">
        <v>2</v>
      </c>
      <c r="AE18" s="210">
        <f>IF(AD18*14=0,"",AD18*14)</f>
        <v>28</v>
      </c>
      <c r="AF18" s="213">
        <v>6</v>
      </c>
      <c r="AG18" s="214" t="s">
        <v>15</v>
      </c>
      <c r="AH18" s="308"/>
      <c r="AI18" s="210" t="str">
        <f>IF(AH18*14=0,"",AH18*14)</f>
        <v/>
      </c>
      <c r="AJ18" s="213"/>
      <c r="AK18" s="210" t="str">
        <f>IF(AJ18*14=0,"",AJ18*14)</f>
        <v/>
      </c>
      <c r="AL18" s="213"/>
      <c r="AM18" s="214"/>
      <c r="AN18" s="308"/>
      <c r="AO18" s="210" t="str">
        <f>IF(AN18*14=0,"",AN18*14)</f>
        <v/>
      </c>
      <c r="AP18" s="213"/>
      <c r="AQ18" s="210" t="str">
        <f>IF(AP18*14=0,"",AP18*14)</f>
        <v/>
      </c>
      <c r="AR18" s="213"/>
      <c r="AS18" s="214"/>
      <c r="AT18" s="213"/>
      <c r="AU18" s="210" t="str">
        <f>IF(AT18*14=0,"",AT18*14)</f>
        <v/>
      </c>
      <c r="AV18" s="213"/>
      <c r="AW18" s="210" t="str">
        <f>IF(AV18*14=0,"",AV18*14)</f>
        <v/>
      </c>
      <c r="AX18" s="213"/>
      <c r="AY18" s="213"/>
      <c r="AZ18" s="353">
        <f>IF(D18+J18+P18+V18+AB18+AH18+AN18+AT18=0,"",D18+J18+P18+V18+AB18+AH18+AN18+AT18)</f>
        <v>3</v>
      </c>
      <c r="BA18" s="210">
        <f>IF((D18+J18+P18+V18+AB18+AH18+AN18+AT18)*14=0,"",(D18+J18+P18+V18+AB18+AH18+AN18+AT18)*14)</f>
        <v>42</v>
      </c>
      <c r="BB18" s="216">
        <f>IF(F18+L18+R18+X18+AD18+AJ18+AP18+AV18=0,"",F18+L18+R18+X18+AD18+AJ18+AP18+AV18)</f>
        <v>2</v>
      </c>
      <c r="BC18" s="210">
        <f>IF((L18+F18+R18+X18+AD18+AJ18+AP18+AV18)*14=0,"",(L18+F18+R18+X18+AD18+AJ18+AP18+AV18)*14)</f>
        <v>28</v>
      </c>
      <c r="BD18" s="216">
        <f>IF(N18+H18+T18+Z18+AF18+AL18+AR18+AX18=0,"",N18+H18+T18+Z18+AF18+AL18+AR18+AX18)</f>
        <v>6</v>
      </c>
      <c r="BE18" s="224">
        <f>IF(D18+F18+L18+J18+P18+R18+V18+X18+AB18+AD18+AH18+AJ18+AN18+AP18+AT18+AV18=0,"",D18+F18+L18+J18+P18+R18+V18+X18+AB18+AD18+AH18+AJ18+AN18+AP18+AT18+AV18)</f>
        <v>5</v>
      </c>
      <c r="BF18" s="174" t="s">
        <v>222</v>
      </c>
      <c r="BG18" s="175" t="s">
        <v>245</v>
      </c>
    </row>
    <row r="19" spans="1:59" ht="15.75" customHeight="1">
      <c r="A19" s="366" t="s">
        <v>326</v>
      </c>
      <c r="B19" s="354" t="s">
        <v>31</v>
      </c>
      <c r="C19" s="355" t="s">
        <v>133</v>
      </c>
      <c r="D19" s="209"/>
      <c r="E19" s="210" t="str">
        <f t="shared" ref="E19:E21" si="43">IF(D19*14=0,"",D19*14)</f>
        <v/>
      </c>
      <c r="F19" s="209"/>
      <c r="G19" s="210" t="str">
        <f t="shared" ref="G19:G21" si="44">IF(F19*14=0,"",F19*14)</f>
        <v/>
      </c>
      <c r="H19" s="209"/>
      <c r="I19" s="211"/>
      <c r="J19" s="308"/>
      <c r="K19" s="210" t="str">
        <f t="shared" ref="K19:K21" si="45">IF(J19*14=0,"",J19*14)</f>
        <v/>
      </c>
      <c r="L19" s="213"/>
      <c r="M19" s="210" t="str">
        <f t="shared" ref="M19:M21" si="46">IF(L19*14=0,"",L19*14)</f>
        <v/>
      </c>
      <c r="N19" s="213"/>
      <c r="O19" s="214"/>
      <c r="P19" s="213"/>
      <c r="Q19" s="210" t="str">
        <f t="shared" ref="Q19:Q21" si="47">IF(P19*14=0,"",P19*14)</f>
        <v/>
      </c>
      <c r="R19" s="213"/>
      <c r="S19" s="210" t="str">
        <f t="shared" ref="S19:S21" si="48">IF(R19*14=0,"",R19*14)</f>
        <v/>
      </c>
      <c r="T19" s="213"/>
      <c r="U19" s="215"/>
      <c r="V19" s="308"/>
      <c r="W19" s="210" t="str">
        <f t="shared" ref="W19:W21" si="49">IF(V19*14=0,"",V19*14)</f>
        <v/>
      </c>
      <c r="X19" s="213"/>
      <c r="Y19" s="210" t="str">
        <f t="shared" ref="Y19:Y21" si="50">IF(X19*14=0,"",X19*14)</f>
        <v/>
      </c>
      <c r="Z19" s="229"/>
      <c r="AA19" s="214"/>
      <c r="AB19" s="213">
        <v>2</v>
      </c>
      <c r="AC19" s="210">
        <f t="shared" ref="AC19:AC21" si="51">IF(AB19*14=0,"",AB19*14)</f>
        <v>28</v>
      </c>
      <c r="AD19" s="213">
        <v>1</v>
      </c>
      <c r="AE19" s="210">
        <f t="shared" ref="AE19:AE21" si="52">IF(AD19*14=0,"",AD19*14)</f>
        <v>14</v>
      </c>
      <c r="AF19" s="213">
        <v>4</v>
      </c>
      <c r="AG19" s="211" t="s">
        <v>104</v>
      </c>
      <c r="AH19" s="308"/>
      <c r="AI19" s="210" t="str">
        <f t="shared" ref="AI19:AI21" si="53">IF(AH19*14=0,"",AH19*14)</f>
        <v/>
      </c>
      <c r="AJ19" s="213"/>
      <c r="AK19" s="210" t="str">
        <f t="shared" ref="AK19:AK21" si="54">IF(AJ19*14=0,"",AJ19*14)</f>
        <v/>
      </c>
      <c r="AL19" s="213"/>
      <c r="AM19" s="214"/>
      <c r="AN19" s="308"/>
      <c r="AO19" s="210" t="str">
        <f t="shared" ref="AO19:AO21" si="55">IF(AN19*14=0,"",AN19*14)</f>
        <v/>
      </c>
      <c r="AP19" s="213"/>
      <c r="AQ19" s="210" t="str">
        <f t="shared" ref="AQ19:AQ21" si="56">IF(AP19*14=0,"",AP19*14)</f>
        <v/>
      </c>
      <c r="AR19" s="213"/>
      <c r="AS19" s="214"/>
      <c r="AT19" s="213"/>
      <c r="AU19" s="210" t="str">
        <f t="shared" ref="AU19:AU21" si="57">IF(AT19*14=0,"",AT19*14)</f>
        <v/>
      </c>
      <c r="AV19" s="213"/>
      <c r="AW19" s="210" t="str">
        <f t="shared" ref="AW19:AW21" si="58">IF(AV19*14=0,"",AV19*14)</f>
        <v/>
      </c>
      <c r="AX19" s="213"/>
      <c r="AY19" s="213"/>
      <c r="AZ19" s="353">
        <f t="shared" ref="AZ19:AZ21" si="59">IF(D19+J19+P19+V19+AB19+AH19+AN19+AT19=0,"",D19+J19+P19+V19+AB19+AH19+AN19+AT19)</f>
        <v>2</v>
      </c>
      <c r="BA19" s="210">
        <f t="shared" ref="BA19:BA21" si="60">IF((D19+J19+P19+V19+AB19+AH19+AN19+AT19)*14=0,"",(D19+J19+P19+V19+AB19+AH19+AN19+AT19)*14)</f>
        <v>28</v>
      </c>
      <c r="BB19" s="216">
        <f t="shared" ref="BB19:BB21" si="61">IF(F19+L19+R19+X19+AD19+AJ19+AP19+AV19=0,"",F19+L19+R19+X19+AD19+AJ19+AP19+AV19)</f>
        <v>1</v>
      </c>
      <c r="BC19" s="210">
        <f t="shared" ref="BC19:BC21" si="62">IF((L19+F19+R19+X19+AD19+AJ19+AP19+AV19)*14=0,"",(L19+F19+R19+X19+AD19+AJ19+AP19+AV19)*14)</f>
        <v>14</v>
      </c>
      <c r="BD19" s="216">
        <f t="shared" si="12"/>
        <v>4</v>
      </c>
      <c r="BE19" s="224">
        <f t="shared" ref="BE19:BE21" si="63">IF(D19+F19+L19+J19+P19+R19+V19+X19+AB19+AD19+AH19+AJ19+AN19+AP19+AT19+AV19=0,"",D19+F19+L19+J19+P19+R19+V19+X19+AB19+AD19+AH19+AJ19+AN19+AP19+AT19+AV19)</f>
        <v>3</v>
      </c>
      <c r="BF19" s="174" t="s">
        <v>222</v>
      </c>
      <c r="BG19" s="175" t="s">
        <v>343</v>
      </c>
    </row>
    <row r="20" spans="1:59" ht="15.75" customHeight="1">
      <c r="A20" s="366" t="s">
        <v>327</v>
      </c>
      <c r="B20" s="354" t="s">
        <v>31</v>
      </c>
      <c r="C20" s="356" t="s">
        <v>402</v>
      </c>
      <c r="D20" s="209"/>
      <c r="E20" s="210" t="str">
        <f t="shared" si="43"/>
        <v/>
      </c>
      <c r="F20" s="209"/>
      <c r="G20" s="210" t="str">
        <f t="shared" si="44"/>
        <v/>
      </c>
      <c r="H20" s="209"/>
      <c r="I20" s="211"/>
      <c r="J20" s="308"/>
      <c r="K20" s="210" t="str">
        <f t="shared" si="45"/>
        <v/>
      </c>
      <c r="L20" s="213"/>
      <c r="M20" s="210" t="str">
        <f t="shared" si="46"/>
        <v/>
      </c>
      <c r="N20" s="213"/>
      <c r="O20" s="214"/>
      <c r="P20" s="213"/>
      <c r="Q20" s="210" t="str">
        <f t="shared" si="47"/>
        <v/>
      </c>
      <c r="R20" s="213"/>
      <c r="S20" s="210" t="str">
        <f t="shared" si="48"/>
        <v/>
      </c>
      <c r="T20" s="213"/>
      <c r="U20" s="215"/>
      <c r="V20" s="308"/>
      <c r="W20" s="210" t="str">
        <f t="shared" si="49"/>
        <v/>
      </c>
      <c r="X20" s="213"/>
      <c r="Y20" s="210" t="str">
        <f t="shared" si="50"/>
        <v/>
      </c>
      <c r="Z20" s="213"/>
      <c r="AA20" s="214"/>
      <c r="AB20" s="213">
        <v>2</v>
      </c>
      <c r="AC20" s="210">
        <f t="shared" si="51"/>
        <v>28</v>
      </c>
      <c r="AD20" s="213">
        <v>1</v>
      </c>
      <c r="AE20" s="210">
        <f t="shared" si="52"/>
        <v>14</v>
      </c>
      <c r="AF20" s="213">
        <v>4</v>
      </c>
      <c r="AG20" s="211" t="s">
        <v>104</v>
      </c>
      <c r="AH20" s="308"/>
      <c r="AI20" s="210" t="str">
        <f t="shared" si="53"/>
        <v/>
      </c>
      <c r="AJ20" s="213"/>
      <c r="AK20" s="210" t="str">
        <f t="shared" si="54"/>
        <v/>
      </c>
      <c r="AL20" s="213"/>
      <c r="AM20" s="214"/>
      <c r="AN20" s="308"/>
      <c r="AO20" s="210" t="str">
        <f t="shared" si="55"/>
        <v/>
      </c>
      <c r="AP20" s="213"/>
      <c r="AQ20" s="210" t="str">
        <f t="shared" si="56"/>
        <v/>
      </c>
      <c r="AR20" s="213"/>
      <c r="AS20" s="214"/>
      <c r="AT20" s="213"/>
      <c r="AU20" s="210" t="str">
        <f t="shared" si="57"/>
        <v/>
      </c>
      <c r="AV20" s="213"/>
      <c r="AW20" s="210" t="str">
        <f t="shared" si="58"/>
        <v/>
      </c>
      <c r="AX20" s="213"/>
      <c r="AY20" s="213"/>
      <c r="AZ20" s="353">
        <f t="shared" si="59"/>
        <v>2</v>
      </c>
      <c r="BA20" s="210">
        <f t="shared" si="60"/>
        <v>28</v>
      </c>
      <c r="BB20" s="216">
        <f t="shared" si="61"/>
        <v>1</v>
      </c>
      <c r="BC20" s="210">
        <f t="shared" si="62"/>
        <v>14</v>
      </c>
      <c r="BD20" s="216">
        <f t="shared" si="12"/>
        <v>4</v>
      </c>
      <c r="BE20" s="224">
        <f t="shared" si="63"/>
        <v>3</v>
      </c>
      <c r="BF20" s="174" t="s">
        <v>222</v>
      </c>
      <c r="BG20" s="175" t="s">
        <v>343</v>
      </c>
    </row>
    <row r="21" spans="1:59" ht="15.75" customHeight="1">
      <c r="A21" s="366" t="s">
        <v>328</v>
      </c>
      <c r="B21" s="354" t="s">
        <v>31</v>
      </c>
      <c r="C21" s="356" t="s">
        <v>134</v>
      </c>
      <c r="D21" s="209"/>
      <c r="E21" s="210" t="str">
        <f t="shared" si="43"/>
        <v/>
      </c>
      <c r="F21" s="209"/>
      <c r="G21" s="210" t="str">
        <f t="shared" si="44"/>
        <v/>
      </c>
      <c r="H21" s="209"/>
      <c r="I21" s="211"/>
      <c r="J21" s="308"/>
      <c r="K21" s="210" t="str">
        <f t="shared" si="45"/>
        <v/>
      </c>
      <c r="L21" s="213"/>
      <c r="M21" s="210" t="str">
        <f t="shared" si="46"/>
        <v/>
      </c>
      <c r="N21" s="213"/>
      <c r="O21" s="214"/>
      <c r="P21" s="213"/>
      <c r="Q21" s="210" t="str">
        <f t="shared" si="47"/>
        <v/>
      </c>
      <c r="R21" s="213"/>
      <c r="S21" s="210" t="str">
        <f t="shared" si="48"/>
        <v/>
      </c>
      <c r="T21" s="213"/>
      <c r="U21" s="215"/>
      <c r="V21" s="308"/>
      <c r="W21" s="210" t="str">
        <f t="shared" si="49"/>
        <v/>
      </c>
      <c r="X21" s="213"/>
      <c r="Y21" s="210" t="str">
        <f t="shared" si="50"/>
        <v/>
      </c>
      <c r="Z21" s="213"/>
      <c r="AA21" s="214"/>
      <c r="AB21" s="213">
        <v>2</v>
      </c>
      <c r="AC21" s="210">
        <f t="shared" si="51"/>
        <v>28</v>
      </c>
      <c r="AD21" s="213">
        <v>1</v>
      </c>
      <c r="AE21" s="210">
        <f t="shared" si="52"/>
        <v>14</v>
      </c>
      <c r="AF21" s="213">
        <v>4</v>
      </c>
      <c r="AG21" s="357" t="s">
        <v>104</v>
      </c>
      <c r="AH21" s="308"/>
      <c r="AI21" s="210" t="str">
        <f t="shared" si="53"/>
        <v/>
      </c>
      <c r="AJ21" s="213"/>
      <c r="AK21" s="210" t="str">
        <f t="shared" si="54"/>
        <v/>
      </c>
      <c r="AL21" s="213"/>
      <c r="AM21" s="214"/>
      <c r="AN21" s="308"/>
      <c r="AO21" s="210" t="str">
        <f t="shared" si="55"/>
        <v/>
      </c>
      <c r="AP21" s="213"/>
      <c r="AQ21" s="210" t="str">
        <f t="shared" si="56"/>
        <v/>
      </c>
      <c r="AR21" s="213"/>
      <c r="AS21" s="214"/>
      <c r="AT21" s="213"/>
      <c r="AU21" s="210" t="str">
        <f t="shared" si="57"/>
        <v/>
      </c>
      <c r="AV21" s="213"/>
      <c r="AW21" s="210" t="str">
        <f t="shared" si="58"/>
        <v/>
      </c>
      <c r="AX21" s="213"/>
      <c r="AY21" s="213"/>
      <c r="AZ21" s="353">
        <f t="shared" si="59"/>
        <v>2</v>
      </c>
      <c r="BA21" s="210">
        <f t="shared" si="60"/>
        <v>28</v>
      </c>
      <c r="BB21" s="216">
        <f t="shared" si="61"/>
        <v>1</v>
      </c>
      <c r="BC21" s="210">
        <f t="shared" si="62"/>
        <v>14</v>
      </c>
      <c r="BD21" s="216">
        <f t="shared" si="12"/>
        <v>4</v>
      </c>
      <c r="BE21" s="224">
        <f t="shared" si="63"/>
        <v>3</v>
      </c>
      <c r="BF21" s="174" t="s">
        <v>222</v>
      </c>
      <c r="BG21" s="175" t="s">
        <v>351</v>
      </c>
    </row>
    <row r="22" spans="1:59" ht="15.75" customHeight="1">
      <c r="A22" s="366"/>
      <c r="B22" s="303" t="s">
        <v>114</v>
      </c>
      <c r="C22" s="304" t="s">
        <v>115</v>
      </c>
      <c r="D22" s="209"/>
      <c r="E22" s="210" t="str">
        <f t="shared" ref="E22:E28" si="64">IF(D22*14=0,"",D22*14)</f>
        <v/>
      </c>
      <c r="F22" s="209"/>
      <c r="G22" s="210" t="str">
        <f t="shared" ref="G22:G28" si="65">IF(F22*14=0,"",F22*14)</f>
        <v/>
      </c>
      <c r="H22" s="209"/>
      <c r="I22" s="211"/>
      <c r="J22" s="308"/>
      <c r="K22" s="210" t="str">
        <f t="shared" ref="K22:K28" si="66">IF(J22*14=0,"",J22*14)</f>
        <v/>
      </c>
      <c r="L22" s="213"/>
      <c r="M22" s="210" t="str">
        <f t="shared" ref="M22:M28" si="67">IF(L22*14=0,"",L22*14)</f>
        <v/>
      </c>
      <c r="N22" s="213"/>
      <c r="O22" s="214"/>
      <c r="P22" s="213"/>
      <c r="Q22" s="210" t="str">
        <f t="shared" ref="Q22:Q28" si="68">IF(P22*14=0,"",P22*14)</f>
        <v/>
      </c>
      <c r="R22" s="213"/>
      <c r="S22" s="210" t="str">
        <f t="shared" ref="S22:S28" si="69">IF(R22*14=0,"",R22*14)</f>
        <v/>
      </c>
      <c r="T22" s="213"/>
      <c r="U22" s="215"/>
      <c r="V22" s="308"/>
      <c r="W22" s="210" t="str">
        <f t="shared" ref="W22:W28" si="70">IF(V22*14=0,"",V22*14)</f>
        <v/>
      </c>
      <c r="X22" s="213"/>
      <c r="Y22" s="210" t="str">
        <f t="shared" ref="Y22:Y28" si="71">IF(X22*14=0,"",X22*14)</f>
        <v/>
      </c>
      <c r="Z22" s="213"/>
      <c r="AA22" s="214"/>
      <c r="AB22" s="213">
        <v>1</v>
      </c>
      <c r="AC22" s="210">
        <f t="shared" ref="AC22:AC28" si="72">IF(AB22*14=0,"",AB22*14)</f>
        <v>14</v>
      </c>
      <c r="AD22" s="213">
        <v>1</v>
      </c>
      <c r="AE22" s="210">
        <f t="shared" ref="AE22:AE28" si="73">IF(AD22*14=0,"",AD22*14)</f>
        <v>14</v>
      </c>
      <c r="AF22" s="213">
        <v>3</v>
      </c>
      <c r="AG22" s="357" t="s">
        <v>104</v>
      </c>
      <c r="AH22" s="308"/>
      <c r="AI22" s="210" t="str">
        <f t="shared" ref="AI22:AI28" si="74">IF(AH22*14=0,"",AH22*14)</f>
        <v/>
      </c>
      <c r="AJ22" s="213"/>
      <c r="AK22" s="210" t="str">
        <f t="shared" ref="AK22:AK29" si="75">IF(AJ22*14=0,"",AJ22*14)</f>
        <v/>
      </c>
      <c r="AL22" s="213"/>
      <c r="AM22" s="214"/>
      <c r="AN22" s="308"/>
      <c r="AO22" s="210" t="str">
        <f t="shared" ref="AO22:AO28" si="76">IF(AN22*14=0,"",AN22*14)</f>
        <v/>
      </c>
      <c r="AP22" s="213"/>
      <c r="AQ22" s="210" t="str">
        <f t="shared" ref="AQ22:AQ28" si="77">IF(AP22*14=0,"",AP22*14)</f>
        <v/>
      </c>
      <c r="AR22" s="213"/>
      <c r="AS22" s="214"/>
      <c r="AT22" s="213"/>
      <c r="AU22" s="210" t="str">
        <f t="shared" ref="AU22:AU28" si="78">IF(AT22*14=0,"",AT22*14)</f>
        <v/>
      </c>
      <c r="AV22" s="213"/>
      <c r="AW22" s="210" t="str">
        <f t="shared" ref="AW22:AW28" si="79">IF(AV22*14=0,"",AV22*14)</f>
        <v/>
      </c>
      <c r="AX22" s="213"/>
      <c r="AY22" s="213"/>
      <c r="AZ22" s="353">
        <f t="shared" ref="AZ22:AZ28" si="80">IF(D22+J22+P22+V22+AB22+AH22+AN22+AT22=0,"",D22+J22+P22+V22+AB22+AH22+AN22+AT22)</f>
        <v>1</v>
      </c>
      <c r="BA22" s="210">
        <f t="shared" ref="BA22:BA28" si="81">IF((D22+J22+P22+V22+AB22+AH22+AN22+AT22)*14=0,"",(D22+J22+P22+V22+AB22+AH22+AN22+AT22)*14)</f>
        <v>14</v>
      </c>
      <c r="BB22" s="216">
        <f t="shared" ref="BB22:BB28" si="82">IF(F22+L22+R22+X22+AD22+AJ22+AP22+AV22=0,"",F22+L22+R22+X22+AD22+AJ22+AP22+AV22)</f>
        <v>1</v>
      </c>
      <c r="BC22" s="210">
        <f t="shared" ref="BC22:BC28" si="83">IF((L22+F22+R22+X22+AD22+AJ22+AP22+AV22)*14=0,"",(L22+F22+R22+X22+AD22+AJ22+AP22+AV22)*14)</f>
        <v>14</v>
      </c>
      <c r="BD22" s="216">
        <f t="shared" si="12"/>
        <v>3</v>
      </c>
      <c r="BE22" s="224">
        <f t="shared" ref="BE22:BE28" si="84">IF(D22+F22+L22+J22+P22+R22+V22+X22+AB22+AD22+AH22+AJ22+AN22+AP22+AT22+AV22=0,"",D22+F22+L22+J22+P22+R22+V22+X22+AB22+AD22+AH22+AJ22+AN22+AP22+AT22+AV22)</f>
        <v>2</v>
      </c>
      <c r="BF22" s="174"/>
      <c r="BG22" s="175"/>
    </row>
    <row r="23" spans="1:59" ht="15.75" customHeight="1">
      <c r="A23" s="366" t="s">
        <v>299</v>
      </c>
      <c r="B23" s="303" t="s">
        <v>15</v>
      </c>
      <c r="C23" s="304" t="s">
        <v>112</v>
      </c>
      <c r="D23" s="209"/>
      <c r="E23" s="210" t="str">
        <f t="shared" si="64"/>
        <v/>
      </c>
      <c r="F23" s="209"/>
      <c r="G23" s="210" t="str">
        <f t="shared" si="65"/>
        <v/>
      </c>
      <c r="H23" s="209"/>
      <c r="I23" s="211"/>
      <c r="J23" s="308"/>
      <c r="K23" s="210" t="str">
        <f t="shared" si="66"/>
        <v/>
      </c>
      <c r="L23" s="213"/>
      <c r="M23" s="210" t="str">
        <f t="shared" si="67"/>
        <v/>
      </c>
      <c r="N23" s="213"/>
      <c r="O23" s="214"/>
      <c r="P23" s="213"/>
      <c r="Q23" s="210" t="str">
        <f t="shared" si="68"/>
        <v/>
      </c>
      <c r="R23" s="213"/>
      <c r="S23" s="210" t="str">
        <f t="shared" si="69"/>
        <v/>
      </c>
      <c r="T23" s="213"/>
      <c r="U23" s="215"/>
      <c r="V23" s="308"/>
      <c r="W23" s="210" t="str">
        <f t="shared" si="70"/>
        <v/>
      </c>
      <c r="X23" s="213"/>
      <c r="Y23" s="210" t="str">
        <f t="shared" si="71"/>
        <v/>
      </c>
      <c r="Z23" s="213"/>
      <c r="AA23" s="214"/>
      <c r="AB23" s="308"/>
      <c r="AC23" s="210" t="str">
        <f t="shared" si="72"/>
        <v/>
      </c>
      <c r="AD23" s="213"/>
      <c r="AE23" s="210" t="str">
        <f t="shared" si="73"/>
        <v/>
      </c>
      <c r="AF23" s="213"/>
      <c r="AG23" s="215"/>
      <c r="AH23" s="308">
        <v>2</v>
      </c>
      <c r="AI23" s="210">
        <f t="shared" si="74"/>
        <v>28</v>
      </c>
      <c r="AJ23" s="213">
        <v>1</v>
      </c>
      <c r="AK23" s="210">
        <f t="shared" si="75"/>
        <v>14</v>
      </c>
      <c r="AL23" s="213">
        <v>3</v>
      </c>
      <c r="AM23" s="214" t="s">
        <v>15</v>
      </c>
      <c r="AN23" s="308"/>
      <c r="AO23" s="210" t="str">
        <f t="shared" si="76"/>
        <v/>
      </c>
      <c r="AP23" s="213"/>
      <c r="AQ23" s="210" t="str">
        <f t="shared" si="77"/>
        <v/>
      </c>
      <c r="AR23" s="213"/>
      <c r="AS23" s="214"/>
      <c r="AT23" s="213"/>
      <c r="AU23" s="210" t="str">
        <f t="shared" si="78"/>
        <v/>
      </c>
      <c r="AV23" s="213"/>
      <c r="AW23" s="210" t="str">
        <f t="shared" si="79"/>
        <v/>
      </c>
      <c r="AX23" s="213"/>
      <c r="AY23" s="213"/>
      <c r="AZ23" s="353">
        <f t="shared" si="80"/>
        <v>2</v>
      </c>
      <c r="BA23" s="210">
        <f t="shared" si="81"/>
        <v>28</v>
      </c>
      <c r="BB23" s="216">
        <f t="shared" si="82"/>
        <v>1</v>
      </c>
      <c r="BC23" s="210">
        <f t="shared" si="83"/>
        <v>14</v>
      </c>
      <c r="BD23" s="216">
        <f t="shared" ref="BD23:BD28" si="85">IF(N23+H23+T23+Z23+AF23+AL23+AR23+AX23=0,"",N23+H23+T23+Z23+AF23+AL23+AR23+AX23)</f>
        <v>3</v>
      </c>
      <c r="BE23" s="224">
        <f t="shared" si="84"/>
        <v>3</v>
      </c>
      <c r="BF23" s="174" t="s">
        <v>222</v>
      </c>
      <c r="BG23" s="175" t="s">
        <v>351</v>
      </c>
    </row>
    <row r="24" spans="1:59" ht="15.75" customHeight="1">
      <c r="A24" s="366" t="s">
        <v>300</v>
      </c>
      <c r="B24" s="303" t="s">
        <v>15</v>
      </c>
      <c r="C24" s="304" t="s">
        <v>110</v>
      </c>
      <c r="D24" s="209"/>
      <c r="E24" s="210" t="str">
        <f t="shared" si="64"/>
        <v/>
      </c>
      <c r="F24" s="209"/>
      <c r="G24" s="210" t="str">
        <f t="shared" si="65"/>
        <v/>
      </c>
      <c r="H24" s="209"/>
      <c r="I24" s="211"/>
      <c r="J24" s="308"/>
      <c r="K24" s="210" t="str">
        <f t="shared" si="66"/>
        <v/>
      </c>
      <c r="L24" s="213"/>
      <c r="M24" s="210" t="str">
        <f t="shared" si="67"/>
        <v/>
      </c>
      <c r="N24" s="213"/>
      <c r="O24" s="214"/>
      <c r="P24" s="213"/>
      <c r="Q24" s="210" t="str">
        <f t="shared" si="68"/>
        <v/>
      </c>
      <c r="R24" s="213"/>
      <c r="S24" s="210" t="str">
        <f t="shared" si="69"/>
        <v/>
      </c>
      <c r="T24" s="213"/>
      <c r="U24" s="215"/>
      <c r="V24" s="308"/>
      <c r="W24" s="210" t="str">
        <f t="shared" si="70"/>
        <v/>
      </c>
      <c r="X24" s="213"/>
      <c r="Y24" s="210" t="str">
        <f t="shared" si="71"/>
        <v/>
      </c>
      <c r="Z24" s="229"/>
      <c r="AA24" s="230"/>
      <c r="AB24" s="213"/>
      <c r="AC24" s="210" t="str">
        <f t="shared" si="72"/>
        <v/>
      </c>
      <c r="AD24" s="213"/>
      <c r="AE24" s="210" t="str">
        <f t="shared" si="73"/>
        <v/>
      </c>
      <c r="AF24" s="213"/>
      <c r="AG24" s="215"/>
      <c r="AH24" s="308">
        <v>1</v>
      </c>
      <c r="AI24" s="210">
        <f t="shared" si="74"/>
        <v>14</v>
      </c>
      <c r="AJ24" s="213">
        <v>1</v>
      </c>
      <c r="AK24" s="210">
        <f t="shared" si="75"/>
        <v>14</v>
      </c>
      <c r="AL24" s="213">
        <v>2</v>
      </c>
      <c r="AM24" s="214" t="s">
        <v>69</v>
      </c>
      <c r="AN24" s="308"/>
      <c r="AO24" s="210" t="str">
        <f t="shared" si="76"/>
        <v/>
      </c>
      <c r="AP24" s="213"/>
      <c r="AQ24" s="210" t="str">
        <f t="shared" si="77"/>
        <v/>
      </c>
      <c r="AR24" s="213"/>
      <c r="AS24" s="214"/>
      <c r="AT24" s="213"/>
      <c r="AU24" s="210" t="str">
        <f t="shared" si="78"/>
        <v/>
      </c>
      <c r="AV24" s="213"/>
      <c r="AW24" s="210" t="str">
        <f t="shared" si="79"/>
        <v/>
      </c>
      <c r="AX24" s="213"/>
      <c r="AY24" s="213"/>
      <c r="AZ24" s="353">
        <f t="shared" si="80"/>
        <v>1</v>
      </c>
      <c r="BA24" s="210">
        <f t="shared" si="81"/>
        <v>14</v>
      </c>
      <c r="BB24" s="216">
        <f t="shared" si="82"/>
        <v>1</v>
      </c>
      <c r="BC24" s="210">
        <f t="shared" si="83"/>
        <v>14</v>
      </c>
      <c r="BD24" s="216">
        <f t="shared" si="85"/>
        <v>2</v>
      </c>
      <c r="BE24" s="224">
        <f t="shared" si="84"/>
        <v>2</v>
      </c>
      <c r="BF24" s="174" t="s">
        <v>222</v>
      </c>
      <c r="BG24" s="175" t="s">
        <v>265</v>
      </c>
    </row>
    <row r="25" spans="1:59" ht="15.75" customHeight="1">
      <c r="A25" s="366" t="s">
        <v>301</v>
      </c>
      <c r="B25" s="303" t="s">
        <v>15</v>
      </c>
      <c r="C25" s="304" t="s">
        <v>111</v>
      </c>
      <c r="D25" s="209"/>
      <c r="E25" s="210" t="str">
        <f t="shared" si="64"/>
        <v/>
      </c>
      <c r="F25" s="209"/>
      <c r="G25" s="210" t="str">
        <f t="shared" si="65"/>
        <v/>
      </c>
      <c r="H25" s="209"/>
      <c r="I25" s="211"/>
      <c r="J25" s="308"/>
      <c r="K25" s="210" t="str">
        <f t="shared" si="66"/>
        <v/>
      </c>
      <c r="L25" s="213"/>
      <c r="M25" s="210" t="str">
        <f t="shared" si="67"/>
        <v/>
      </c>
      <c r="N25" s="213"/>
      <c r="O25" s="214"/>
      <c r="P25" s="213"/>
      <c r="Q25" s="210" t="str">
        <f t="shared" si="68"/>
        <v/>
      </c>
      <c r="R25" s="213"/>
      <c r="S25" s="210" t="str">
        <f t="shared" si="69"/>
        <v/>
      </c>
      <c r="T25" s="213"/>
      <c r="U25" s="215"/>
      <c r="V25" s="308"/>
      <c r="W25" s="210" t="str">
        <f t="shared" si="70"/>
        <v/>
      </c>
      <c r="X25" s="213"/>
      <c r="Y25" s="210" t="str">
        <f t="shared" si="71"/>
        <v/>
      </c>
      <c r="Z25" s="213"/>
      <c r="AA25" s="214"/>
      <c r="AB25" s="213"/>
      <c r="AC25" s="210" t="str">
        <f t="shared" si="72"/>
        <v/>
      </c>
      <c r="AD25" s="213"/>
      <c r="AE25" s="210" t="str">
        <f t="shared" si="73"/>
        <v/>
      </c>
      <c r="AF25" s="213"/>
      <c r="AG25" s="215"/>
      <c r="AH25" s="308">
        <v>1</v>
      </c>
      <c r="AI25" s="210">
        <f t="shared" si="74"/>
        <v>14</v>
      </c>
      <c r="AJ25" s="213">
        <v>2</v>
      </c>
      <c r="AK25" s="210">
        <f t="shared" si="75"/>
        <v>28</v>
      </c>
      <c r="AL25" s="213">
        <v>3</v>
      </c>
      <c r="AM25" s="214" t="s">
        <v>15</v>
      </c>
      <c r="AN25" s="308"/>
      <c r="AO25" s="210" t="str">
        <f t="shared" si="76"/>
        <v/>
      </c>
      <c r="AP25" s="213"/>
      <c r="AQ25" s="210" t="str">
        <f t="shared" si="77"/>
        <v/>
      </c>
      <c r="AR25" s="213"/>
      <c r="AS25" s="214"/>
      <c r="AT25" s="213"/>
      <c r="AU25" s="210" t="str">
        <f t="shared" si="78"/>
        <v/>
      </c>
      <c r="AV25" s="213"/>
      <c r="AW25" s="210" t="str">
        <f t="shared" si="79"/>
        <v/>
      </c>
      <c r="AX25" s="213"/>
      <c r="AY25" s="213"/>
      <c r="AZ25" s="353">
        <f t="shared" si="80"/>
        <v>1</v>
      </c>
      <c r="BA25" s="210">
        <f t="shared" si="81"/>
        <v>14</v>
      </c>
      <c r="BB25" s="216">
        <f t="shared" si="82"/>
        <v>2</v>
      </c>
      <c r="BC25" s="210">
        <f t="shared" si="83"/>
        <v>28</v>
      </c>
      <c r="BD25" s="216">
        <f t="shared" si="85"/>
        <v>3</v>
      </c>
      <c r="BE25" s="224">
        <f t="shared" si="84"/>
        <v>3</v>
      </c>
      <c r="BF25" s="174" t="s">
        <v>222</v>
      </c>
      <c r="BG25" s="175" t="s">
        <v>266</v>
      </c>
    </row>
    <row r="26" spans="1:59" s="76" customFormat="1" ht="15.75" customHeight="1">
      <c r="A26" s="366" t="s">
        <v>302</v>
      </c>
      <c r="B26" s="303" t="s">
        <v>15</v>
      </c>
      <c r="C26" s="304" t="s">
        <v>131</v>
      </c>
      <c r="D26" s="209"/>
      <c r="E26" s="210" t="str">
        <f t="shared" si="64"/>
        <v/>
      </c>
      <c r="F26" s="209"/>
      <c r="G26" s="210" t="str">
        <f t="shared" si="65"/>
        <v/>
      </c>
      <c r="H26" s="209"/>
      <c r="I26" s="211"/>
      <c r="J26" s="308"/>
      <c r="K26" s="210" t="str">
        <f t="shared" si="66"/>
        <v/>
      </c>
      <c r="L26" s="213"/>
      <c r="M26" s="210" t="str">
        <f t="shared" si="67"/>
        <v/>
      </c>
      <c r="N26" s="213"/>
      <c r="O26" s="214"/>
      <c r="P26" s="213"/>
      <c r="Q26" s="210" t="str">
        <f t="shared" si="68"/>
        <v/>
      </c>
      <c r="R26" s="213"/>
      <c r="S26" s="210" t="str">
        <f t="shared" si="69"/>
        <v/>
      </c>
      <c r="T26" s="213"/>
      <c r="U26" s="215"/>
      <c r="V26" s="308"/>
      <c r="W26" s="210" t="str">
        <f t="shared" si="70"/>
        <v/>
      </c>
      <c r="X26" s="213"/>
      <c r="Y26" s="210" t="str">
        <f t="shared" si="71"/>
        <v/>
      </c>
      <c r="Z26" s="229"/>
      <c r="AA26" s="214"/>
      <c r="AB26" s="213"/>
      <c r="AC26" s="210" t="str">
        <f t="shared" si="72"/>
        <v/>
      </c>
      <c r="AD26" s="213"/>
      <c r="AE26" s="210" t="str">
        <f t="shared" si="73"/>
        <v/>
      </c>
      <c r="AF26" s="213"/>
      <c r="AG26" s="215"/>
      <c r="AH26" s="308">
        <v>3</v>
      </c>
      <c r="AI26" s="210">
        <f t="shared" si="74"/>
        <v>42</v>
      </c>
      <c r="AJ26" s="213">
        <v>1</v>
      </c>
      <c r="AK26" s="210">
        <f t="shared" si="75"/>
        <v>14</v>
      </c>
      <c r="AL26" s="213">
        <v>5</v>
      </c>
      <c r="AM26" s="214" t="s">
        <v>69</v>
      </c>
      <c r="AN26" s="308"/>
      <c r="AO26" s="210" t="str">
        <f t="shared" si="76"/>
        <v/>
      </c>
      <c r="AP26" s="213"/>
      <c r="AQ26" s="210" t="str">
        <f t="shared" si="77"/>
        <v/>
      </c>
      <c r="AR26" s="213"/>
      <c r="AS26" s="214"/>
      <c r="AT26" s="213"/>
      <c r="AU26" s="210" t="str">
        <f t="shared" si="78"/>
        <v/>
      </c>
      <c r="AV26" s="213"/>
      <c r="AW26" s="210" t="str">
        <f t="shared" si="79"/>
        <v/>
      </c>
      <c r="AX26" s="213"/>
      <c r="AY26" s="213"/>
      <c r="AZ26" s="353">
        <f t="shared" si="80"/>
        <v>3</v>
      </c>
      <c r="BA26" s="210">
        <f t="shared" si="81"/>
        <v>42</v>
      </c>
      <c r="BB26" s="216">
        <f t="shared" si="82"/>
        <v>1</v>
      </c>
      <c r="BC26" s="210">
        <f t="shared" si="83"/>
        <v>14</v>
      </c>
      <c r="BD26" s="216">
        <f t="shared" si="85"/>
        <v>5</v>
      </c>
      <c r="BE26" s="224">
        <f t="shared" si="84"/>
        <v>4</v>
      </c>
      <c r="BF26" s="174" t="s">
        <v>222</v>
      </c>
      <c r="BG26" s="175" t="s">
        <v>245</v>
      </c>
    </row>
    <row r="27" spans="1:59" ht="15.75" customHeight="1">
      <c r="A27" s="366" t="s">
        <v>303</v>
      </c>
      <c r="B27" s="303" t="s">
        <v>15</v>
      </c>
      <c r="C27" s="304" t="s">
        <v>113</v>
      </c>
      <c r="D27" s="209"/>
      <c r="E27" s="210" t="str">
        <f t="shared" si="64"/>
        <v/>
      </c>
      <c r="F27" s="209"/>
      <c r="G27" s="210" t="str">
        <f t="shared" si="65"/>
        <v/>
      </c>
      <c r="H27" s="209"/>
      <c r="I27" s="211"/>
      <c r="J27" s="308"/>
      <c r="K27" s="210" t="str">
        <f t="shared" si="66"/>
        <v/>
      </c>
      <c r="L27" s="213"/>
      <c r="M27" s="210" t="str">
        <f t="shared" si="67"/>
        <v/>
      </c>
      <c r="N27" s="213"/>
      <c r="O27" s="214"/>
      <c r="P27" s="213"/>
      <c r="Q27" s="210" t="str">
        <f t="shared" si="68"/>
        <v/>
      </c>
      <c r="R27" s="213"/>
      <c r="S27" s="210" t="str">
        <f t="shared" si="69"/>
        <v/>
      </c>
      <c r="T27" s="213"/>
      <c r="U27" s="215"/>
      <c r="V27" s="308"/>
      <c r="W27" s="210" t="str">
        <f t="shared" si="70"/>
        <v/>
      </c>
      <c r="X27" s="213"/>
      <c r="Y27" s="210" t="str">
        <f t="shared" si="71"/>
        <v/>
      </c>
      <c r="Z27" s="213"/>
      <c r="AA27" s="214"/>
      <c r="AB27" s="213"/>
      <c r="AC27" s="210" t="str">
        <f t="shared" si="72"/>
        <v/>
      </c>
      <c r="AD27" s="213"/>
      <c r="AE27" s="210" t="str">
        <f t="shared" si="73"/>
        <v/>
      </c>
      <c r="AF27" s="213"/>
      <c r="AG27" s="215"/>
      <c r="AH27" s="308">
        <v>2</v>
      </c>
      <c r="AI27" s="210">
        <f t="shared" si="74"/>
        <v>28</v>
      </c>
      <c r="AJ27" s="213"/>
      <c r="AK27" s="210" t="str">
        <f t="shared" si="75"/>
        <v/>
      </c>
      <c r="AL27" s="213">
        <v>2</v>
      </c>
      <c r="AM27" s="214" t="s">
        <v>104</v>
      </c>
      <c r="AN27" s="308"/>
      <c r="AO27" s="210" t="str">
        <f t="shared" si="76"/>
        <v/>
      </c>
      <c r="AP27" s="213"/>
      <c r="AQ27" s="210" t="str">
        <f t="shared" si="77"/>
        <v/>
      </c>
      <c r="AR27" s="213"/>
      <c r="AS27" s="214"/>
      <c r="AT27" s="213"/>
      <c r="AU27" s="210" t="str">
        <f t="shared" si="78"/>
        <v/>
      </c>
      <c r="AV27" s="213"/>
      <c r="AW27" s="210" t="str">
        <f t="shared" si="79"/>
        <v/>
      </c>
      <c r="AX27" s="213"/>
      <c r="AY27" s="213"/>
      <c r="AZ27" s="353">
        <f t="shared" si="80"/>
        <v>2</v>
      </c>
      <c r="BA27" s="210">
        <f t="shared" si="81"/>
        <v>28</v>
      </c>
      <c r="BB27" s="216" t="str">
        <f t="shared" si="82"/>
        <v/>
      </c>
      <c r="BC27" s="210" t="str">
        <f t="shared" si="83"/>
        <v/>
      </c>
      <c r="BD27" s="216">
        <f t="shared" si="85"/>
        <v>2</v>
      </c>
      <c r="BE27" s="224">
        <f t="shared" si="84"/>
        <v>2</v>
      </c>
      <c r="BF27" s="174" t="s">
        <v>222</v>
      </c>
      <c r="BG27" s="175" t="s">
        <v>343</v>
      </c>
    </row>
    <row r="28" spans="1:59" ht="15.75" customHeight="1">
      <c r="A28" s="366" t="s">
        <v>329</v>
      </c>
      <c r="B28" s="358" t="s">
        <v>31</v>
      </c>
      <c r="C28" s="304" t="s">
        <v>325</v>
      </c>
      <c r="D28" s="209"/>
      <c r="E28" s="210" t="str">
        <f t="shared" si="64"/>
        <v/>
      </c>
      <c r="F28" s="209"/>
      <c r="G28" s="210" t="str">
        <f t="shared" si="65"/>
        <v/>
      </c>
      <c r="H28" s="209"/>
      <c r="I28" s="211"/>
      <c r="J28" s="308"/>
      <c r="K28" s="210" t="str">
        <f t="shared" si="66"/>
        <v/>
      </c>
      <c r="L28" s="213"/>
      <c r="M28" s="210" t="str">
        <f t="shared" si="67"/>
        <v/>
      </c>
      <c r="N28" s="213"/>
      <c r="O28" s="214"/>
      <c r="P28" s="213"/>
      <c r="Q28" s="210" t="str">
        <f t="shared" si="68"/>
        <v/>
      </c>
      <c r="R28" s="213"/>
      <c r="S28" s="210" t="str">
        <f t="shared" si="69"/>
        <v/>
      </c>
      <c r="T28" s="213"/>
      <c r="U28" s="215"/>
      <c r="V28" s="308"/>
      <c r="W28" s="210" t="str">
        <f t="shared" si="70"/>
        <v/>
      </c>
      <c r="X28" s="213"/>
      <c r="Y28" s="210" t="str">
        <f t="shared" si="71"/>
        <v/>
      </c>
      <c r="Z28" s="213"/>
      <c r="AA28" s="214"/>
      <c r="AB28" s="213"/>
      <c r="AC28" s="210" t="str">
        <f t="shared" si="72"/>
        <v/>
      </c>
      <c r="AD28" s="213"/>
      <c r="AE28" s="210" t="str">
        <f t="shared" si="73"/>
        <v/>
      </c>
      <c r="AF28" s="213"/>
      <c r="AG28" s="357"/>
      <c r="AH28" s="308">
        <v>3</v>
      </c>
      <c r="AI28" s="210">
        <f t="shared" si="74"/>
        <v>42</v>
      </c>
      <c r="AJ28" s="213">
        <v>1</v>
      </c>
      <c r="AK28" s="210">
        <f t="shared" si="75"/>
        <v>14</v>
      </c>
      <c r="AL28" s="213">
        <v>5</v>
      </c>
      <c r="AM28" s="214" t="s">
        <v>69</v>
      </c>
      <c r="AN28" s="308"/>
      <c r="AO28" s="210" t="str">
        <f t="shared" si="76"/>
        <v/>
      </c>
      <c r="AP28" s="213"/>
      <c r="AQ28" s="210" t="str">
        <f t="shared" si="77"/>
        <v/>
      </c>
      <c r="AR28" s="213"/>
      <c r="AS28" s="214"/>
      <c r="AT28" s="213"/>
      <c r="AU28" s="210" t="str">
        <f t="shared" si="78"/>
        <v/>
      </c>
      <c r="AV28" s="213"/>
      <c r="AW28" s="210" t="str">
        <f t="shared" si="79"/>
        <v/>
      </c>
      <c r="AX28" s="213"/>
      <c r="AY28" s="213"/>
      <c r="AZ28" s="353">
        <f t="shared" si="80"/>
        <v>3</v>
      </c>
      <c r="BA28" s="210">
        <f t="shared" si="81"/>
        <v>42</v>
      </c>
      <c r="BB28" s="216">
        <f t="shared" si="82"/>
        <v>1</v>
      </c>
      <c r="BC28" s="210">
        <f t="shared" si="83"/>
        <v>14</v>
      </c>
      <c r="BD28" s="216">
        <f t="shared" si="85"/>
        <v>5</v>
      </c>
      <c r="BE28" s="224">
        <f t="shared" si="84"/>
        <v>4</v>
      </c>
      <c r="BF28" s="174" t="s">
        <v>222</v>
      </c>
      <c r="BG28" s="175" t="s">
        <v>245</v>
      </c>
    </row>
    <row r="29" spans="1:59" ht="15.75" customHeight="1">
      <c r="A29" s="366" t="s">
        <v>330</v>
      </c>
      <c r="B29" s="303" t="s">
        <v>31</v>
      </c>
      <c r="C29" s="304" t="s">
        <v>187</v>
      </c>
      <c r="D29" s="209"/>
      <c r="E29" s="210" t="str">
        <f t="shared" ref="E29" si="86">IF(D29*14=0,"",D29*14)</f>
        <v/>
      </c>
      <c r="F29" s="209"/>
      <c r="G29" s="210" t="str">
        <f t="shared" ref="G29" si="87">IF(F29*14=0,"",F29*14)</f>
        <v/>
      </c>
      <c r="H29" s="209"/>
      <c r="I29" s="211"/>
      <c r="J29" s="308"/>
      <c r="K29" s="210" t="str">
        <f t="shared" ref="K29" si="88">IF(J29*14=0,"",J29*14)</f>
        <v/>
      </c>
      <c r="L29" s="213"/>
      <c r="M29" s="210" t="str">
        <f t="shared" ref="M29" si="89">IF(L29*14=0,"",L29*14)</f>
        <v/>
      </c>
      <c r="N29" s="213"/>
      <c r="O29" s="214"/>
      <c r="P29" s="213"/>
      <c r="Q29" s="210" t="str">
        <f t="shared" ref="Q29" si="90">IF(P29*14=0,"",P29*14)</f>
        <v/>
      </c>
      <c r="R29" s="213"/>
      <c r="S29" s="210" t="str">
        <f t="shared" ref="S29" si="91">IF(R29*14=0,"",R29*14)</f>
        <v/>
      </c>
      <c r="T29" s="213"/>
      <c r="U29" s="215"/>
      <c r="V29" s="308"/>
      <c r="W29" s="210" t="str">
        <f t="shared" ref="W29" si="92">IF(V29*14=0,"",V29*14)</f>
        <v/>
      </c>
      <c r="X29" s="213"/>
      <c r="Y29" s="210" t="str">
        <f t="shared" ref="Y29" si="93">IF(X29*14=0,"",X29*14)</f>
        <v/>
      </c>
      <c r="Z29" s="229"/>
      <c r="AA29" s="275"/>
      <c r="AB29" s="213"/>
      <c r="AC29" s="210" t="str">
        <f t="shared" ref="AC29" si="94">IF(AB29*14=0,"",AB29*14)</f>
        <v/>
      </c>
      <c r="AD29" s="213"/>
      <c r="AE29" s="210" t="str">
        <f t="shared" ref="AE29" si="95">IF(AD29*14=0,"",AD29*14)</f>
        <v/>
      </c>
      <c r="AF29" s="213"/>
      <c r="AG29" s="215"/>
      <c r="AH29" s="308"/>
      <c r="AI29" s="210" t="str">
        <f t="shared" ref="AI29" si="96">IF(AH29*14=0,"",AH29*14)</f>
        <v/>
      </c>
      <c r="AJ29" s="213">
        <v>5</v>
      </c>
      <c r="AK29" s="210">
        <f t="shared" si="75"/>
        <v>70</v>
      </c>
      <c r="AL29" s="213">
        <v>5</v>
      </c>
      <c r="AM29" s="214" t="s">
        <v>150</v>
      </c>
      <c r="AN29" s="308"/>
      <c r="AO29" s="210" t="str">
        <f t="shared" ref="AO29" si="97">IF(AN29*14=0,"",AN29*14)</f>
        <v/>
      </c>
      <c r="AP29" s="213"/>
      <c r="AQ29" s="210" t="str">
        <f t="shared" ref="AQ29" si="98">IF(AP29*14=0,"",AP29*14)</f>
        <v/>
      </c>
      <c r="AR29" s="213"/>
      <c r="AS29" s="214"/>
      <c r="AT29" s="213"/>
      <c r="AU29" s="210" t="str">
        <f t="shared" ref="AU29" si="99">IF(AT29*14=0,"",AT29*14)</f>
        <v/>
      </c>
      <c r="AV29" s="213"/>
      <c r="AW29" s="210" t="str">
        <f t="shared" ref="AW29" si="100">IF(AV29*14=0,"",AV29*14)</f>
        <v/>
      </c>
      <c r="AX29" s="213"/>
      <c r="AY29" s="213"/>
      <c r="AZ29" s="353" t="str">
        <f t="shared" ref="AZ29" si="101">IF(D29+J29+P29+V29+AB29+AH29+AN29+AT29=0,"",D29+J29+P29+V29+AB29+AH29+AN29+AT29)</f>
        <v/>
      </c>
      <c r="BA29" s="210" t="str">
        <f t="shared" ref="BA29" si="102">IF((D29+J29+P29+V29+AB29+AH29+AN29+AT29)*14=0,"",(D29+J29+P29+V29+AB29+AH29+AN29+AT29)*14)</f>
        <v/>
      </c>
      <c r="BB29" s="216">
        <f t="shared" ref="BB29" si="103">IF(F29+L29+R29+X29+AD29+AJ29+AP29+AV29=0,"",F29+L29+R29+X29+AD29+AJ29+AP29+AV29)</f>
        <v>5</v>
      </c>
      <c r="BC29" s="210">
        <f t="shared" ref="BC29" si="104">IF((L29+F29+R29+X29+AD29+AJ29+AP29+AV29)*14=0,"",(L29+F29+R29+X29+AD29+AJ29+AP29+AV29)*14)</f>
        <v>70</v>
      </c>
      <c r="BD29" s="216">
        <f t="shared" ref="BD29" si="105">IF(N29+H29+T29+Z29+AF29+AL29+AR29+AX29=0,"",N29+H29+T29+Z29+AF29+AL29+AR29+AX29)</f>
        <v>5</v>
      </c>
      <c r="BE29" s="224">
        <f t="shared" ref="BE29" si="106">IF(D29+F29+L29+J29+P29+R29+V29+X29+AB29+AD29+AH29+AJ29+AN29+AP29+AT29+AV29=0,"",D29+F29+L29+J29+P29+R29+V29+X29+AB29+AD29+AH29+AJ29+AN29+AP29+AT29+AV29)</f>
        <v>5</v>
      </c>
      <c r="BF29" s="174" t="s">
        <v>222</v>
      </c>
      <c r="BG29" s="175" t="s">
        <v>439</v>
      </c>
    </row>
    <row r="30" spans="1:59">
      <c r="A30" s="366"/>
      <c r="B30" s="303" t="s">
        <v>114</v>
      </c>
      <c r="C30" s="304" t="s">
        <v>118</v>
      </c>
      <c r="D30" s="209"/>
      <c r="E30" s="210" t="str">
        <f>IF(D30*14=0,"",D30*14)</f>
        <v/>
      </c>
      <c r="F30" s="209"/>
      <c r="G30" s="210" t="str">
        <f>IF(F30*14=0,"",F30*14)</f>
        <v/>
      </c>
      <c r="H30" s="209"/>
      <c r="I30" s="211"/>
      <c r="J30" s="308"/>
      <c r="K30" s="210" t="str">
        <f>IF(J30*14=0,"",J30*14)</f>
        <v/>
      </c>
      <c r="L30" s="213"/>
      <c r="M30" s="210" t="str">
        <f>IF(L30*14=0,"",L30*14)</f>
        <v/>
      </c>
      <c r="N30" s="213"/>
      <c r="O30" s="214"/>
      <c r="P30" s="213"/>
      <c r="Q30" s="210" t="str">
        <f>IF(P30*14=0,"",P30*14)</f>
        <v/>
      </c>
      <c r="R30" s="213"/>
      <c r="S30" s="210" t="str">
        <f>IF(R30*14=0,"",R30*14)</f>
        <v/>
      </c>
      <c r="T30" s="213"/>
      <c r="U30" s="215"/>
      <c r="V30" s="308"/>
      <c r="W30" s="210" t="str">
        <f>IF(V30*14=0,"",V30*14)</f>
        <v/>
      </c>
      <c r="X30" s="213"/>
      <c r="Y30" s="210" t="str">
        <f>IF(X30*14=0,"",X30*14)</f>
        <v/>
      </c>
      <c r="Z30" s="213"/>
      <c r="AA30" s="214"/>
      <c r="AB30" s="213"/>
      <c r="AC30" s="210" t="str">
        <f>IF(AB30*14=0,"",AB30*14)</f>
        <v/>
      </c>
      <c r="AD30" s="213"/>
      <c r="AE30" s="210" t="str">
        <f>IF(AD30*14=0,"",AD30*14)</f>
        <v/>
      </c>
      <c r="AF30" s="213"/>
      <c r="AG30" s="215"/>
      <c r="AH30" s="308">
        <v>1</v>
      </c>
      <c r="AI30" s="210">
        <f>IF(AH30*14=0,"",AH30*14)</f>
        <v>14</v>
      </c>
      <c r="AJ30" s="213">
        <v>1</v>
      </c>
      <c r="AK30" s="210">
        <f>IF(AJ30*14=0,"",AJ30*14)</f>
        <v>14</v>
      </c>
      <c r="AL30" s="213">
        <v>3</v>
      </c>
      <c r="AM30" s="214" t="s">
        <v>104</v>
      </c>
      <c r="AN30" s="308"/>
      <c r="AO30" s="210" t="str">
        <f>IF(AN30*14=0,"",AN30*14)</f>
        <v/>
      </c>
      <c r="AP30" s="213"/>
      <c r="AQ30" s="210" t="str">
        <f>IF(AP30*14=0,"",AP30*14)</f>
        <v/>
      </c>
      <c r="AR30" s="213"/>
      <c r="AS30" s="214"/>
      <c r="AT30" s="213"/>
      <c r="AU30" s="210" t="str">
        <f>IF(AT30*14=0,"",AT30*14)</f>
        <v/>
      </c>
      <c r="AV30" s="213"/>
      <c r="AW30" s="210" t="str">
        <f>IF(AV30*14=0,"",AV30*14)</f>
        <v/>
      </c>
      <c r="AX30" s="213"/>
      <c r="AY30" s="213"/>
      <c r="AZ30" s="353">
        <f>IF(D30+J30+P30+V30+AB30+AH30+AN30+AT30=0,"",D30+J30+P30+V30+AB30+AH30+AN30+AT30)</f>
        <v>1</v>
      </c>
      <c r="BA30" s="210">
        <f>IF((D30+J30+P30+V30+AB30+AH30+AN30+AT30)*14=0,"",(D30+J30+P30+V30+AB30+AH30+AN30+AT30)*14)</f>
        <v>14</v>
      </c>
      <c r="BB30" s="216">
        <f>IF(F30+L30+R30+X30+AD30+AJ30+AP30+AV30=0,"",F30+L30+R30+X30+AD30+AJ30+AP30+AV30)</f>
        <v>1</v>
      </c>
      <c r="BC30" s="210">
        <f>IF((L30+F30+R30+X30+AD30+AJ30+AP30+AV30)*14=0,"",(L30+F30+R30+X30+AD30+AJ30+AP30+AV30)*14)</f>
        <v>14</v>
      </c>
      <c r="BD30" s="216">
        <f>IF(N30+H30+T30+Z30+AF30+AL30+AR30+AX30=0,"",N30+H30+T30+Z30+AF30+AL30+AR30+AX30)</f>
        <v>3</v>
      </c>
      <c r="BE30" s="224">
        <f>IF(D30+F30+L30+J30+P30+R30+V30+X30+AB30+AD30+AH30+AJ30+AN30+AP30+AT30+AV30=0,"",D30+F30+L30+J30+P30+R30+V30+X30+AB30+AD30+AH30+AJ30+AN30+AP30+AT30+AV30)</f>
        <v>2</v>
      </c>
      <c r="BF30" s="174"/>
      <c r="BG30" s="175"/>
    </row>
    <row r="31" spans="1:59" ht="15.75" customHeight="1">
      <c r="A31" s="366" t="s">
        <v>305</v>
      </c>
      <c r="B31" s="303" t="s">
        <v>15</v>
      </c>
      <c r="C31" s="304" t="s">
        <v>117</v>
      </c>
      <c r="D31" s="209"/>
      <c r="E31" s="210" t="str">
        <f>IF(D31*14=0,"",D31*14)</f>
        <v/>
      </c>
      <c r="F31" s="209"/>
      <c r="G31" s="210" t="str">
        <f>IF(F31*14=0,"",F31*14)</f>
        <v/>
      </c>
      <c r="H31" s="209"/>
      <c r="I31" s="211"/>
      <c r="J31" s="308"/>
      <c r="K31" s="210" t="str">
        <f>IF(J31*14=0,"",J31*14)</f>
        <v/>
      </c>
      <c r="L31" s="213"/>
      <c r="M31" s="210" t="str">
        <f>IF(L31*14=0,"",L31*14)</f>
        <v/>
      </c>
      <c r="N31" s="213"/>
      <c r="O31" s="214"/>
      <c r="P31" s="213"/>
      <c r="Q31" s="210" t="str">
        <f>IF(P31*14=0,"",P31*14)</f>
        <v/>
      </c>
      <c r="R31" s="213"/>
      <c r="S31" s="210" t="str">
        <f>IF(R31*14=0,"",R31*14)</f>
        <v/>
      </c>
      <c r="T31" s="213"/>
      <c r="U31" s="215"/>
      <c r="V31" s="308"/>
      <c r="W31" s="210" t="str">
        <f>IF(V31*14=0,"",V31*14)</f>
        <v/>
      </c>
      <c r="X31" s="213"/>
      <c r="Y31" s="210" t="str">
        <f>IF(X31*14=0,"",X31*14)</f>
        <v/>
      </c>
      <c r="Z31" s="213"/>
      <c r="AA31" s="214"/>
      <c r="AB31" s="213"/>
      <c r="AC31" s="210" t="str">
        <f>IF(AB31*14=0,"",AB31*14)</f>
        <v/>
      </c>
      <c r="AD31" s="213"/>
      <c r="AE31" s="210" t="str">
        <f>IF(AD31*14=0,"",AD31*14)</f>
        <v/>
      </c>
      <c r="AF31" s="213"/>
      <c r="AG31" s="215"/>
      <c r="AH31" s="308"/>
      <c r="AI31" s="210" t="str">
        <f>IF(AH31*14=0,"",AH31*14)</f>
        <v/>
      </c>
      <c r="AJ31" s="213"/>
      <c r="AK31" s="210" t="str">
        <f>IF(AJ31*14=0,"",AJ31*14)</f>
        <v/>
      </c>
      <c r="AL31" s="213"/>
      <c r="AM31" s="214"/>
      <c r="AN31" s="308">
        <v>2</v>
      </c>
      <c r="AO31" s="210">
        <f>IF(AN31*14=0,"",AN31*14)</f>
        <v>28</v>
      </c>
      <c r="AP31" s="213"/>
      <c r="AQ31" s="210" t="str">
        <f>IF(AP31*14=0,"",AP31*14)</f>
        <v/>
      </c>
      <c r="AR31" s="213">
        <v>2</v>
      </c>
      <c r="AS31" s="214" t="s">
        <v>69</v>
      </c>
      <c r="AT31" s="213"/>
      <c r="AU31" s="210" t="str">
        <f>IF(AT31*14=0,"",AT31*14)</f>
        <v/>
      </c>
      <c r="AV31" s="213"/>
      <c r="AW31" s="210" t="str">
        <f>IF(AV31*14=0,"",AV31*14)</f>
        <v/>
      </c>
      <c r="AX31" s="213"/>
      <c r="AY31" s="213"/>
      <c r="AZ31" s="353">
        <f>IF(D31+J31+P31+V31+AB31+AH31+AN31+AT31=0,"",D31+J31+P31+V31+AB31+AH31+AN31+AT31)</f>
        <v>2</v>
      </c>
      <c r="BA31" s="210">
        <f>IF((D31+J31+P31+V31+AB31+AH31+AN31+AT31)*14=0,"",(D31+J31+P31+V31+AB31+AH31+AN31+AT31)*14)</f>
        <v>28</v>
      </c>
      <c r="BB31" s="216" t="str">
        <f>IF(F31+L31+R31+X31+AD31+AJ31+AP31+AV31=0,"",F31+L31+R31+X31+AD31+AJ31+AP31+AV31)</f>
        <v/>
      </c>
      <c r="BC31" s="210" t="str">
        <f>IF((L31+F31+R31+X31+AD31+AJ31+AP31+AV31)*14=0,"",(L31+F31+R31+X31+AD31+AJ31+AP31+AV31)*14)</f>
        <v/>
      </c>
      <c r="BD31" s="216">
        <f t="shared" si="12"/>
        <v>2</v>
      </c>
      <c r="BE31" s="224">
        <f>IF(D31+F31+L31+J31+P31+R31+V31+X31+AB31+AD31+AH31+AJ31+AN31+AP31+AT31+AV31=0,"",D31+F31+L31+J31+P31+R31+V31+X31+AB31+AD31+AH31+AJ31+AN31+AP31+AT31+AV31)</f>
        <v>2</v>
      </c>
      <c r="BF31" s="174" t="s">
        <v>222</v>
      </c>
      <c r="BG31" s="175" t="s">
        <v>348</v>
      </c>
    </row>
    <row r="32" spans="1:59" ht="15.75" customHeight="1">
      <c r="A32" s="366" t="s">
        <v>331</v>
      </c>
      <c r="B32" s="354" t="s">
        <v>31</v>
      </c>
      <c r="C32" s="304" t="s">
        <v>135</v>
      </c>
      <c r="D32" s="209"/>
      <c r="E32" s="210" t="str">
        <f t="shared" ref="E32" si="107">IF(D32*14=0,"",D32*14)</f>
        <v/>
      </c>
      <c r="F32" s="209"/>
      <c r="G32" s="210" t="str">
        <f t="shared" ref="G32" si="108">IF(F32*14=0,"",F32*14)</f>
        <v/>
      </c>
      <c r="H32" s="209"/>
      <c r="I32" s="211"/>
      <c r="J32" s="308"/>
      <c r="K32" s="210" t="str">
        <f t="shared" ref="K32" si="109">IF(J32*14=0,"",J32*14)</f>
        <v/>
      </c>
      <c r="L32" s="213"/>
      <c r="M32" s="210" t="str">
        <f t="shared" ref="M32" si="110">IF(L32*14=0,"",L32*14)</f>
        <v/>
      </c>
      <c r="N32" s="213"/>
      <c r="O32" s="214"/>
      <c r="P32" s="213"/>
      <c r="Q32" s="210" t="str">
        <f t="shared" ref="Q32" si="111">IF(P32*14=0,"",P32*14)</f>
        <v/>
      </c>
      <c r="R32" s="213"/>
      <c r="S32" s="210" t="str">
        <f t="shared" ref="S32" si="112">IF(R32*14=0,"",R32*14)</f>
        <v/>
      </c>
      <c r="T32" s="213"/>
      <c r="U32" s="215"/>
      <c r="V32" s="308"/>
      <c r="W32" s="210" t="str">
        <f t="shared" ref="W32:W39" si="113">IF(V32*14=0,"",V32*14)</f>
        <v/>
      </c>
      <c r="X32" s="213"/>
      <c r="Y32" s="210" t="str">
        <f t="shared" ref="Y32:Y39" si="114">IF(X32*14=0,"",X32*14)</f>
        <v/>
      </c>
      <c r="Z32" s="213"/>
      <c r="AA32" s="214"/>
      <c r="AB32" s="213"/>
      <c r="AC32" s="210" t="str">
        <f>IF(AB32*14=0,"",AB32*14)</f>
        <v/>
      </c>
      <c r="AD32" s="213"/>
      <c r="AE32" s="210" t="str">
        <f>IF(AD32*14=0,"",AD32*14)</f>
        <v/>
      </c>
      <c r="AF32" s="213"/>
      <c r="AG32" s="211"/>
      <c r="AH32" s="308"/>
      <c r="AI32" s="210" t="str">
        <f>IF(AH32*14=0,"",AH32*14)</f>
        <v/>
      </c>
      <c r="AJ32" s="213"/>
      <c r="AK32" s="210" t="str">
        <f>IF(AJ32*14=0,"",AJ32*14)</f>
        <v/>
      </c>
      <c r="AL32" s="213"/>
      <c r="AM32" s="214"/>
      <c r="AN32" s="308">
        <v>2</v>
      </c>
      <c r="AO32" s="210">
        <f t="shared" ref="AO32" si="115">IF(AN32*14=0,"",AN32*14)</f>
        <v>28</v>
      </c>
      <c r="AP32" s="213">
        <v>2</v>
      </c>
      <c r="AQ32" s="210">
        <f t="shared" ref="AQ32" si="116">IF(AP32*14=0,"",AP32*14)</f>
        <v>28</v>
      </c>
      <c r="AR32" s="213">
        <v>5</v>
      </c>
      <c r="AS32" s="214" t="s">
        <v>150</v>
      </c>
      <c r="AT32" s="213"/>
      <c r="AU32" s="210" t="str">
        <f t="shared" ref="AU32" si="117">IF(AT32*14=0,"",AT32*14)</f>
        <v/>
      </c>
      <c r="AV32" s="213"/>
      <c r="AW32" s="210" t="str">
        <f t="shared" ref="AW32" si="118">IF(AV32*14=0,"",AV32*14)</f>
        <v/>
      </c>
      <c r="AX32" s="213"/>
      <c r="AY32" s="213"/>
      <c r="AZ32" s="353">
        <f t="shared" ref="AZ32" si="119">IF(D32+J32+P32+V32+AB32+AH32+AN32+AT32=0,"",D32+J32+P32+V32+AB32+AH32+AN32+AT32)</f>
        <v>2</v>
      </c>
      <c r="BA32" s="210">
        <f t="shared" ref="BA32" si="120">IF((D32+J32+P32+V32+AB32+AH32+AN32+AT32)*14=0,"",(D32+J32+P32+V32+AB32+AH32+AN32+AT32)*14)</f>
        <v>28</v>
      </c>
      <c r="BB32" s="216">
        <f t="shared" ref="BB32" si="121">IF(F32+L32+R32+X32+AD32+AJ32+AP32+AV32=0,"",F32+L32+R32+X32+AD32+AJ32+AP32+AV32)</f>
        <v>2</v>
      </c>
      <c r="BC32" s="210">
        <f t="shared" ref="BC32" si="122">IF((L32+F32+R32+X32+AD32+AJ32+AP32+AV32)*14=0,"",(L32+F32+R32+X32+AD32+AJ32+AP32+AV32)*14)</f>
        <v>28</v>
      </c>
      <c r="BD32" s="216">
        <f t="shared" si="12"/>
        <v>5</v>
      </c>
      <c r="BE32" s="224">
        <f t="shared" ref="BE32" si="123">IF(D32+F32+L32+J32+P32+R32+V32+X32+AB32+AD32+AH32+AJ32+AN32+AP32+AT32+AV32=0,"",D32+F32+L32+J32+P32+R32+V32+X32+AB32+AD32+AH32+AJ32+AN32+AP32+AT32+AV32)</f>
        <v>4</v>
      </c>
      <c r="BF32" s="174" t="s">
        <v>222</v>
      </c>
      <c r="BG32" s="175" t="s">
        <v>266</v>
      </c>
    </row>
    <row r="33" spans="1:59" ht="15.75" customHeight="1">
      <c r="A33" s="366" t="s">
        <v>336</v>
      </c>
      <c r="B33" s="303" t="s">
        <v>31</v>
      </c>
      <c r="C33" s="304" t="s">
        <v>192</v>
      </c>
      <c r="D33" s="209"/>
      <c r="E33" s="210" t="str">
        <f t="shared" ref="E33:E39" si="124">IF(D33*14=0,"",D33*14)</f>
        <v/>
      </c>
      <c r="F33" s="209"/>
      <c r="G33" s="210" t="str">
        <f t="shared" ref="G33:G39" si="125">IF(F33*14=0,"",F33*14)</f>
        <v/>
      </c>
      <c r="H33" s="209"/>
      <c r="I33" s="211"/>
      <c r="J33" s="308"/>
      <c r="K33" s="210" t="str">
        <f t="shared" ref="K33:K39" si="126">IF(J33*14=0,"",J33*14)</f>
        <v/>
      </c>
      <c r="L33" s="213"/>
      <c r="M33" s="210" t="str">
        <f t="shared" ref="M33:M39" si="127">IF(L33*14=0,"",L33*14)</f>
        <v/>
      </c>
      <c r="N33" s="213"/>
      <c r="O33" s="214"/>
      <c r="P33" s="213"/>
      <c r="Q33" s="210" t="str">
        <f t="shared" ref="Q33:Q39" si="128">IF(P33*14=0,"",P33*14)</f>
        <v/>
      </c>
      <c r="R33" s="213"/>
      <c r="S33" s="210" t="str">
        <f t="shared" ref="S33:S39" si="129">IF(R33*14=0,"",R33*14)</f>
        <v/>
      </c>
      <c r="T33" s="213"/>
      <c r="U33" s="215"/>
      <c r="V33" s="308"/>
      <c r="W33" s="210" t="str">
        <f t="shared" si="113"/>
        <v/>
      </c>
      <c r="X33" s="213"/>
      <c r="Y33" s="210" t="str">
        <f t="shared" si="114"/>
        <v/>
      </c>
      <c r="Z33" s="213"/>
      <c r="AA33" s="214"/>
      <c r="AB33" s="213"/>
      <c r="AC33" s="210" t="str">
        <f t="shared" si="0"/>
        <v/>
      </c>
      <c r="AD33" s="213"/>
      <c r="AE33" s="210" t="str">
        <f t="shared" si="1"/>
        <v/>
      </c>
      <c r="AF33" s="213"/>
      <c r="AG33" s="215"/>
      <c r="AH33" s="308"/>
      <c r="AI33" s="210" t="str">
        <f t="shared" si="2"/>
        <v/>
      </c>
      <c r="AJ33" s="213"/>
      <c r="AK33" s="210" t="str">
        <f t="shared" si="3"/>
        <v/>
      </c>
      <c r="AL33" s="213"/>
      <c r="AM33" s="214"/>
      <c r="AN33" s="308">
        <v>8</v>
      </c>
      <c r="AO33" s="210">
        <f t="shared" si="4"/>
        <v>112</v>
      </c>
      <c r="AP33" s="213">
        <v>4</v>
      </c>
      <c r="AQ33" s="210">
        <f t="shared" si="5"/>
        <v>56</v>
      </c>
      <c r="AR33" s="213">
        <v>12</v>
      </c>
      <c r="AS33" s="214" t="s">
        <v>69</v>
      </c>
      <c r="AT33" s="213"/>
      <c r="AU33" s="210" t="str">
        <f t="shared" si="6"/>
        <v/>
      </c>
      <c r="AV33" s="213"/>
      <c r="AW33" s="210" t="str">
        <f t="shared" si="7"/>
        <v/>
      </c>
      <c r="AX33" s="213"/>
      <c r="AY33" s="211"/>
      <c r="AZ33" s="353">
        <f t="shared" si="8"/>
        <v>8</v>
      </c>
      <c r="BA33" s="210">
        <f t="shared" si="9"/>
        <v>112</v>
      </c>
      <c r="BB33" s="216">
        <f t="shared" si="10"/>
        <v>4</v>
      </c>
      <c r="BC33" s="210">
        <f t="shared" si="11"/>
        <v>56</v>
      </c>
      <c r="BD33" s="216">
        <f t="shared" si="12"/>
        <v>12</v>
      </c>
      <c r="BE33" s="224">
        <f t="shared" si="13"/>
        <v>12</v>
      </c>
      <c r="BF33" s="174" t="s">
        <v>222</v>
      </c>
      <c r="BG33" s="175" t="s">
        <v>266</v>
      </c>
    </row>
    <row r="34" spans="1:59" s="2" customFormat="1" ht="15.75" customHeight="1">
      <c r="A34" s="366" t="s">
        <v>337</v>
      </c>
      <c r="B34" s="303"/>
      <c r="C34" s="304" t="s">
        <v>193</v>
      </c>
      <c r="D34" s="209"/>
      <c r="E34" s="210" t="str">
        <f t="shared" si="124"/>
        <v/>
      </c>
      <c r="F34" s="209"/>
      <c r="G34" s="210" t="str">
        <f t="shared" si="125"/>
        <v/>
      </c>
      <c r="H34" s="209"/>
      <c r="I34" s="211"/>
      <c r="J34" s="308"/>
      <c r="K34" s="210" t="str">
        <f t="shared" si="126"/>
        <v/>
      </c>
      <c r="L34" s="213"/>
      <c r="M34" s="210" t="str">
        <f t="shared" si="127"/>
        <v/>
      </c>
      <c r="N34" s="213"/>
      <c r="O34" s="214"/>
      <c r="P34" s="213"/>
      <c r="Q34" s="210" t="str">
        <f t="shared" si="128"/>
        <v/>
      </c>
      <c r="R34" s="213"/>
      <c r="S34" s="210" t="str">
        <f t="shared" si="129"/>
        <v/>
      </c>
      <c r="T34" s="213"/>
      <c r="U34" s="215"/>
      <c r="V34" s="308"/>
      <c r="W34" s="210" t="str">
        <f t="shared" si="113"/>
        <v/>
      </c>
      <c r="X34" s="213"/>
      <c r="Y34" s="210" t="str">
        <f t="shared" si="114"/>
        <v/>
      </c>
      <c r="Z34" s="213"/>
      <c r="AA34" s="214"/>
      <c r="AB34" s="213"/>
      <c r="AC34" s="210" t="str">
        <f t="shared" si="0"/>
        <v/>
      </c>
      <c r="AD34" s="213"/>
      <c r="AE34" s="210" t="str">
        <f t="shared" si="1"/>
        <v/>
      </c>
      <c r="AF34" s="213"/>
      <c r="AG34" s="215"/>
      <c r="AH34" s="308"/>
      <c r="AI34" s="210" t="str">
        <f t="shared" si="2"/>
        <v/>
      </c>
      <c r="AJ34" s="213"/>
      <c r="AK34" s="210" t="str">
        <f t="shared" si="3"/>
        <v/>
      </c>
      <c r="AL34" s="213"/>
      <c r="AM34" s="214"/>
      <c r="AN34" s="308"/>
      <c r="AO34" s="210" t="str">
        <f t="shared" si="4"/>
        <v/>
      </c>
      <c r="AP34" s="213">
        <v>8</v>
      </c>
      <c r="AQ34" s="210">
        <f t="shared" si="5"/>
        <v>112</v>
      </c>
      <c r="AR34" s="213">
        <v>8</v>
      </c>
      <c r="AS34" s="214" t="s">
        <v>150</v>
      </c>
      <c r="AT34" s="213"/>
      <c r="AU34" s="210" t="str">
        <f t="shared" si="6"/>
        <v/>
      </c>
      <c r="AV34" s="213"/>
      <c r="AW34" s="210" t="str">
        <f t="shared" si="7"/>
        <v/>
      </c>
      <c r="AX34" s="213"/>
      <c r="AY34" s="211"/>
      <c r="AZ34" s="353" t="str">
        <f t="shared" si="8"/>
        <v/>
      </c>
      <c r="BA34" s="210" t="str">
        <f t="shared" si="9"/>
        <v/>
      </c>
      <c r="BB34" s="216">
        <f t="shared" si="10"/>
        <v>8</v>
      </c>
      <c r="BC34" s="210">
        <f t="shared" si="11"/>
        <v>112</v>
      </c>
      <c r="BD34" s="216">
        <f t="shared" si="12"/>
        <v>8</v>
      </c>
      <c r="BE34" s="224">
        <f t="shared" si="13"/>
        <v>8</v>
      </c>
      <c r="BF34" s="174" t="s">
        <v>222</v>
      </c>
      <c r="BG34" s="175" t="s">
        <v>461</v>
      </c>
    </row>
    <row r="35" spans="1:59" ht="15.75" customHeight="1">
      <c r="A35" s="366"/>
      <c r="B35" s="303" t="s">
        <v>114</v>
      </c>
      <c r="C35" s="304" t="s">
        <v>125</v>
      </c>
      <c r="D35" s="209"/>
      <c r="E35" s="210" t="str">
        <f>IF(D35*14=0,"",D35*14)</f>
        <v/>
      </c>
      <c r="F35" s="209"/>
      <c r="G35" s="210" t="str">
        <f>IF(F35*14=0,"",F35*14)</f>
        <v/>
      </c>
      <c r="H35" s="209"/>
      <c r="I35" s="211"/>
      <c r="J35" s="308"/>
      <c r="K35" s="210" t="str">
        <f>IF(J35*14=0,"",J35*14)</f>
        <v/>
      </c>
      <c r="L35" s="213"/>
      <c r="M35" s="210" t="str">
        <f>IF(L35*14=0,"",L35*14)</f>
        <v/>
      </c>
      <c r="N35" s="213"/>
      <c r="O35" s="214"/>
      <c r="P35" s="213"/>
      <c r="Q35" s="210" t="str">
        <f>IF(P35*14=0,"",P35*14)</f>
        <v/>
      </c>
      <c r="R35" s="213"/>
      <c r="S35" s="210" t="str">
        <f>IF(R35*14=0,"",R35*14)</f>
        <v/>
      </c>
      <c r="T35" s="213"/>
      <c r="U35" s="215"/>
      <c r="V35" s="308"/>
      <c r="W35" s="210" t="str">
        <f>IF(V35*14=0,"",V35*14)</f>
        <v/>
      </c>
      <c r="X35" s="213"/>
      <c r="Y35" s="210" t="str">
        <f>IF(X35*14=0,"",X35*14)</f>
        <v/>
      </c>
      <c r="Z35" s="213"/>
      <c r="AA35" s="214"/>
      <c r="AB35" s="213"/>
      <c r="AC35" s="210" t="str">
        <f>IF(AB35*14=0,"",AB35*14)</f>
        <v/>
      </c>
      <c r="AD35" s="213"/>
      <c r="AE35" s="210" t="str">
        <f>IF(AD35*14=0,"",AD35*14)</f>
        <v/>
      </c>
      <c r="AF35" s="213"/>
      <c r="AG35" s="215"/>
      <c r="AH35" s="308"/>
      <c r="AI35" s="210" t="str">
        <f>IF(AH35*14=0,"",AH35*14)</f>
        <v/>
      </c>
      <c r="AJ35" s="213"/>
      <c r="AK35" s="210" t="str">
        <f>IF(AJ35*14=0,"",AJ35*14)</f>
        <v/>
      </c>
      <c r="AL35" s="213"/>
      <c r="AM35" s="214"/>
      <c r="AN35" s="308">
        <v>1</v>
      </c>
      <c r="AO35" s="210">
        <f>IF(AN35*14=0,"",AN35*14)</f>
        <v>14</v>
      </c>
      <c r="AP35" s="213">
        <v>1</v>
      </c>
      <c r="AQ35" s="210">
        <f t="shared" si="5"/>
        <v>14</v>
      </c>
      <c r="AR35" s="213">
        <v>3</v>
      </c>
      <c r="AS35" s="214" t="s">
        <v>104</v>
      </c>
      <c r="AT35" s="213"/>
      <c r="AU35" s="210" t="str">
        <f>IF(AT35*14=0,"",AT35*14)</f>
        <v/>
      </c>
      <c r="AV35" s="213"/>
      <c r="AW35" s="210" t="str">
        <f>IF(AV35*14=0,"",AV35*14)</f>
        <v/>
      </c>
      <c r="AX35" s="213"/>
      <c r="AY35" s="213"/>
      <c r="AZ35" s="353">
        <f>IF(D35+J35+P35+V35+AB35+AH35+AN35+AT35=0,"",D35+J35+P35+V35+AB35+AH35+AN35+AT35)</f>
        <v>1</v>
      </c>
      <c r="BA35" s="210">
        <f>IF((D35+J35+P35+V35+AB35+AH35+AN35+AT35)*14=0,"",(D35+J35+P35+V35+AB35+AH35+AN35+AT35)*14)</f>
        <v>14</v>
      </c>
      <c r="BB35" s="216">
        <f>IF(F35+L35+R35+X35+AD35+AJ35+AP35+AV35=0,"",F35+L35+R35+X35+AD35+AJ35+AP35+AV35)</f>
        <v>1</v>
      </c>
      <c r="BC35" s="210">
        <f>IF((L35+F35+R35+X35+AD35+AJ35+AP35+AV35)*14=0,"",(L35+F35+R35+X35+AD35+AJ35+AP35+AV35)*14)</f>
        <v>14</v>
      </c>
      <c r="BD35" s="216">
        <f>IF(N35+H35+T35+Z35+AF35+AL35+AR35+AX35=0,"",N35+H35+T35+Z35+AF35+AL35+AR35+AX35)</f>
        <v>3</v>
      </c>
      <c r="BE35" s="224">
        <f>IF(D35+F35+L35+J35+P35+R35+V35+X35+AB35+AD35+AH35+AJ35+AN35+AP35+AT35+AV35=0,"",D35+F35+L35+J35+P35+R35+V35+X35+AB35+AD35+AH35+AJ35+AN35+AP35+AT35+AV35)</f>
        <v>2</v>
      </c>
      <c r="BF35" s="174"/>
      <c r="BG35" s="175"/>
    </row>
    <row r="36" spans="1:59" s="2" customFormat="1" ht="15.75" customHeight="1">
      <c r="A36" s="662" t="s">
        <v>610</v>
      </c>
      <c r="B36" s="303" t="s">
        <v>31</v>
      </c>
      <c r="C36" s="304" t="s">
        <v>194</v>
      </c>
      <c r="D36" s="209"/>
      <c r="E36" s="210" t="str">
        <f t="shared" si="124"/>
        <v/>
      </c>
      <c r="F36" s="209"/>
      <c r="G36" s="210" t="str">
        <f t="shared" si="125"/>
        <v/>
      </c>
      <c r="H36" s="209"/>
      <c r="I36" s="211"/>
      <c r="J36" s="308"/>
      <c r="K36" s="210" t="str">
        <f t="shared" si="126"/>
        <v/>
      </c>
      <c r="L36" s="213"/>
      <c r="M36" s="210" t="str">
        <f t="shared" si="127"/>
        <v/>
      </c>
      <c r="N36" s="213"/>
      <c r="O36" s="214"/>
      <c r="P36" s="213"/>
      <c r="Q36" s="210" t="str">
        <f t="shared" si="128"/>
        <v/>
      </c>
      <c r="R36" s="213"/>
      <c r="S36" s="210" t="str">
        <f t="shared" si="129"/>
        <v/>
      </c>
      <c r="T36" s="213"/>
      <c r="U36" s="215"/>
      <c r="V36" s="308"/>
      <c r="W36" s="210" t="str">
        <f t="shared" si="113"/>
        <v/>
      </c>
      <c r="X36" s="213"/>
      <c r="Y36" s="210" t="str">
        <f t="shared" si="114"/>
        <v/>
      </c>
      <c r="Z36" s="213"/>
      <c r="AA36" s="214"/>
      <c r="AB36" s="213"/>
      <c r="AC36" s="210" t="str">
        <f t="shared" si="0"/>
        <v/>
      </c>
      <c r="AD36" s="213"/>
      <c r="AE36" s="210" t="str">
        <f t="shared" si="1"/>
        <v/>
      </c>
      <c r="AF36" s="213"/>
      <c r="AG36" s="215"/>
      <c r="AH36" s="308"/>
      <c r="AI36" s="210" t="str">
        <f t="shared" si="2"/>
        <v/>
      </c>
      <c r="AJ36" s="213"/>
      <c r="AK36" s="210" t="str">
        <f t="shared" si="3"/>
        <v/>
      </c>
      <c r="AL36" s="213"/>
      <c r="AM36" s="214"/>
      <c r="AN36" s="308"/>
      <c r="AO36" s="210" t="str">
        <f t="shared" si="4"/>
        <v/>
      </c>
      <c r="AP36" s="213"/>
      <c r="AQ36" s="210" t="str">
        <f t="shared" si="5"/>
        <v/>
      </c>
      <c r="AR36" s="213"/>
      <c r="AS36" s="214"/>
      <c r="AT36" s="213"/>
      <c r="AU36" s="210" t="str">
        <f t="shared" si="6"/>
        <v/>
      </c>
      <c r="AV36" s="213">
        <v>6</v>
      </c>
      <c r="AW36" s="210">
        <f t="shared" si="7"/>
        <v>84</v>
      </c>
      <c r="AX36" s="653">
        <v>9</v>
      </c>
      <c r="AY36" s="211" t="s">
        <v>139</v>
      </c>
      <c r="AZ36" s="353" t="str">
        <f t="shared" si="8"/>
        <v/>
      </c>
      <c r="BA36" s="210" t="str">
        <f t="shared" si="9"/>
        <v/>
      </c>
      <c r="BB36" s="216">
        <f t="shared" si="10"/>
        <v>6</v>
      </c>
      <c r="BC36" s="210">
        <f t="shared" si="11"/>
        <v>84</v>
      </c>
      <c r="BD36" s="216">
        <f t="shared" si="12"/>
        <v>9</v>
      </c>
      <c r="BE36" s="224">
        <f t="shared" si="13"/>
        <v>6</v>
      </c>
      <c r="BF36" s="174" t="s">
        <v>222</v>
      </c>
      <c r="BG36" s="175" t="s">
        <v>461</v>
      </c>
    </row>
    <row r="37" spans="1:59" ht="15.75" customHeight="1">
      <c r="A37" s="366" t="s">
        <v>338</v>
      </c>
      <c r="B37" s="303" t="s">
        <v>31</v>
      </c>
      <c r="C37" s="304" t="s">
        <v>195</v>
      </c>
      <c r="D37" s="209"/>
      <c r="E37" s="210" t="str">
        <f>IF(D37*14=0,"",D37*14)</f>
        <v/>
      </c>
      <c r="F37" s="209"/>
      <c r="G37" s="210" t="str">
        <f>IF(F37*14=0,"",F37*14)</f>
        <v/>
      </c>
      <c r="H37" s="209"/>
      <c r="I37" s="211"/>
      <c r="J37" s="308"/>
      <c r="K37" s="210" t="str">
        <f>IF(J37*14=0,"",J37*14)</f>
        <v/>
      </c>
      <c r="L37" s="213"/>
      <c r="M37" s="210" t="str">
        <f>IF(L37*14=0,"",L37*14)</f>
        <v/>
      </c>
      <c r="N37" s="213"/>
      <c r="O37" s="214"/>
      <c r="P37" s="213"/>
      <c r="Q37" s="210" t="str">
        <f>IF(P37*14=0,"",P37*14)</f>
        <v/>
      </c>
      <c r="R37" s="213"/>
      <c r="S37" s="210" t="str">
        <f>IF(R37*14=0,"",R37*14)</f>
        <v/>
      </c>
      <c r="T37" s="213"/>
      <c r="U37" s="215"/>
      <c r="V37" s="308"/>
      <c r="W37" s="210" t="str">
        <f>IF(V37*14=0,"",V37*14)</f>
        <v/>
      </c>
      <c r="X37" s="213"/>
      <c r="Y37" s="210" t="str">
        <f>IF(X37*14=0,"",X37*14)</f>
        <v/>
      </c>
      <c r="Z37" s="213"/>
      <c r="AA37" s="214"/>
      <c r="AB37" s="213"/>
      <c r="AC37" s="210" t="str">
        <f>IF(AB37*14=0,"",AB37*14)</f>
        <v/>
      </c>
      <c r="AD37" s="213"/>
      <c r="AE37" s="210" t="str">
        <f>IF(AD37*14=0,"",AD37*14)</f>
        <v/>
      </c>
      <c r="AF37" s="213"/>
      <c r="AG37" s="215"/>
      <c r="AH37" s="308"/>
      <c r="AI37" s="210" t="str">
        <f>IF(AH37*14=0,"",AH37*14)</f>
        <v/>
      </c>
      <c r="AJ37" s="213"/>
      <c r="AK37" s="210" t="str">
        <f>IF(AJ37*14=0,"",AJ37*14)</f>
        <v/>
      </c>
      <c r="AL37" s="213"/>
      <c r="AM37" s="214"/>
      <c r="AN37" s="308"/>
      <c r="AO37" s="210" t="str">
        <f>IF(AN37*14=0,"",AN37*14)</f>
        <v/>
      </c>
      <c r="AP37" s="229"/>
      <c r="AQ37" s="210" t="str">
        <f>IF(AP37*14=0,"",AP37*14)</f>
        <v/>
      </c>
      <c r="AR37" s="229"/>
      <c r="AS37" s="230"/>
      <c r="AT37" s="213"/>
      <c r="AU37" s="210" t="str">
        <f>IF(AT37*14=0,"",AT37*14)</f>
        <v/>
      </c>
      <c r="AV37" s="213">
        <v>4</v>
      </c>
      <c r="AW37" s="210">
        <f>IF(AV37*14=0,"",AV37*14)</f>
        <v>56</v>
      </c>
      <c r="AX37" s="213">
        <v>7</v>
      </c>
      <c r="AY37" s="211" t="s">
        <v>150</v>
      </c>
      <c r="AZ37" s="353" t="str">
        <f>IF(D37+J37+P37+V37+AB37+AH37+AN37+AT37=0,"",D37+J37+P37+V37+AB37+AH37+AN37+AT37)</f>
        <v/>
      </c>
      <c r="BA37" s="210" t="str">
        <f>IF((D37+J37+P37+V37+AB37+AH37+AN37+AT37)*14=0,"",(D37+J37+P37+V37+AB37+AH37+AN37+AT37)*14)</f>
        <v/>
      </c>
      <c r="BB37" s="216">
        <f>IF(F37+L37+R37+X37+AD37+AJ37+AP37+AV37=0,"",F37+L37+R37+X37+AD37+AJ37+AP37+AV37)</f>
        <v>4</v>
      </c>
      <c r="BC37" s="210">
        <f>IF((L37+F37+R37+X37+AD37+AJ37+AP37+AV37)*14=0,"",(L37+F37+R37+X37+AD37+AJ37+AP37+AV37)*14)</f>
        <v>56</v>
      </c>
      <c r="BD37" s="216">
        <f>IF(N37+H37+T37+Z37+AF37+AL37+AR37+AX37=0,"",N37+H37+T37+Z37+AF37+AL37+AR37+AX37)</f>
        <v>7</v>
      </c>
      <c r="BE37" s="224">
        <f>IF(D37+F37+L37+J37+P37+R37+V37+X37+AB37+AD37+AH37+AJ37+AN37+AP37+AT37+AV37=0,"",D37+F37+L37+J37+P37+R37+V37+X37+AB37+AD37+AH37+AJ37+AN37+AP37+AT37+AV37)</f>
        <v>4</v>
      </c>
      <c r="BF37" s="174" t="s">
        <v>222</v>
      </c>
      <c r="BG37" s="175" t="s">
        <v>461</v>
      </c>
    </row>
    <row r="38" spans="1:59" s="17" customFormat="1" ht="15.75" customHeight="1">
      <c r="A38" s="366"/>
      <c r="B38" s="303" t="s">
        <v>114</v>
      </c>
      <c r="C38" s="304" t="s">
        <v>129</v>
      </c>
      <c r="D38" s="209"/>
      <c r="E38" s="210" t="str">
        <f t="shared" si="124"/>
        <v/>
      </c>
      <c r="F38" s="209"/>
      <c r="G38" s="210" t="str">
        <f t="shared" si="125"/>
        <v/>
      </c>
      <c r="H38" s="209"/>
      <c r="I38" s="211"/>
      <c r="J38" s="308"/>
      <c r="K38" s="210" t="str">
        <f t="shared" si="126"/>
        <v/>
      </c>
      <c r="L38" s="213"/>
      <c r="M38" s="210" t="str">
        <f t="shared" si="127"/>
        <v/>
      </c>
      <c r="N38" s="213"/>
      <c r="O38" s="214"/>
      <c r="P38" s="213"/>
      <c r="Q38" s="210" t="str">
        <f t="shared" si="128"/>
        <v/>
      </c>
      <c r="R38" s="213"/>
      <c r="S38" s="210" t="str">
        <f t="shared" si="129"/>
        <v/>
      </c>
      <c r="T38" s="213"/>
      <c r="U38" s="215"/>
      <c r="V38" s="308"/>
      <c r="W38" s="210" t="str">
        <f t="shared" si="113"/>
        <v/>
      </c>
      <c r="X38" s="213"/>
      <c r="Y38" s="210" t="str">
        <f t="shared" si="114"/>
        <v/>
      </c>
      <c r="Z38" s="213"/>
      <c r="AA38" s="214"/>
      <c r="AB38" s="213"/>
      <c r="AC38" s="210" t="str">
        <f t="shared" si="0"/>
        <v/>
      </c>
      <c r="AD38" s="213"/>
      <c r="AE38" s="210" t="str">
        <f t="shared" si="1"/>
        <v/>
      </c>
      <c r="AF38" s="213"/>
      <c r="AG38" s="215"/>
      <c r="AH38" s="308"/>
      <c r="AI38" s="210" t="str">
        <f t="shared" si="2"/>
        <v/>
      </c>
      <c r="AJ38" s="213"/>
      <c r="AK38" s="210" t="str">
        <f t="shared" si="3"/>
        <v/>
      </c>
      <c r="AL38" s="213"/>
      <c r="AM38" s="214"/>
      <c r="AN38" s="308"/>
      <c r="AO38" s="210" t="str">
        <f t="shared" si="4"/>
        <v/>
      </c>
      <c r="AP38" s="213"/>
      <c r="AQ38" s="210" t="str">
        <f t="shared" si="5"/>
        <v/>
      </c>
      <c r="AR38" s="213"/>
      <c r="AS38" s="214"/>
      <c r="AT38" s="213">
        <v>1</v>
      </c>
      <c r="AU38" s="210">
        <f t="shared" si="6"/>
        <v>14</v>
      </c>
      <c r="AV38" s="213">
        <v>1</v>
      </c>
      <c r="AW38" s="210">
        <f t="shared" si="7"/>
        <v>14</v>
      </c>
      <c r="AX38" s="213">
        <v>3</v>
      </c>
      <c r="AY38" s="213" t="s">
        <v>104</v>
      </c>
      <c r="AZ38" s="353">
        <f t="shared" si="8"/>
        <v>1</v>
      </c>
      <c r="BA38" s="210">
        <f t="shared" si="9"/>
        <v>14</v>
      </c>
      <c r="BB38" s="216">
        <f t="shared" si="10"/>
        <v>1</v>
      </c>
      <c r="BC38" s="210">
        <f t="shared" si="11"/>
        <v>14</v>
      </c>
      <c r="BD38" s="216">
        <f t="shared" si="12"/>
        <v>3</v>
      </c>
      <c r="BE38" s="224">
        <f t="shared" si="13"/>
        <v>2</v>
      </c>
      <c r="BF38" s="174" t="s">
        <v>222</v>
      </c>
      <c r="BG38" s="175" t="s">
        <v>403</v>
      </c>
    </row>
    <row r="39" spans="1:59" ht="15.75" customHeight="1" thickBot="1">
      <c r="A39" s="368" t="s">
        <v>464</v>
      </c>
      <c r="B39" s="261" t="s">
        <v>15</v>
      </c>
      <c r="C39" s="262" t="s">
        <v>210</v>
      </c>
      <c r="D39" s="263"/>
      <c r="E39" s="231" t="str">
        <f t="shared" si="124"/>
        <v/>
      </c>
      <c r="F39" s="263"/>
      <c r="G39" s="231" t="str">
        <f t="shared" si="125"/>
        <v/>
      </c>
      <c r="H39" s="263"/>
      <c r="I39" s="264"/>
      <c r="J39" s="265"/>
      <c r="K39" s="231" t="str">
        <f t="shared" si="126"/>
        <v/>
      </c>
      <c r="L39" s="266"/>
      <c r="M39" s="231" t="str">
        <f t="shared" si="127"/>
        <v/>
      </c>
      <c r="N39" s="266"/>
      <c r="O39" s="97"/>
      <c r="P39" s="266"/>
      <c r="Q39" s="231" t="str">
        <f t="shared" si="128"/>
        <v/>
      </c>
      <c r="R39" s="266"/>
      <c r="S39" s="231" t="str">
        <f t="shared" si="129"/>
        <v/>
      </c>
      <c r="T39" s="266"/>
      <c r="U39" s="267"/>
      <c r="V39" s="265"/>
      <c r="W39" s="231" t="str">
        <f t="shared" si="113"/>
        <v/>
      </c>
      <c r="X39" s="266"/>
      <c r="Y39" s="231" t="str">
        <f t="shared" si="114"/>
        <v/>
      </c>
      <c r="Z39" s="266"/>
      <c r="AA39" s="97"/>
      <c r="AB39" s="266"/>
      <c r="AC39" s="231" t="str">
        <f t="shared" si="0"/>
        <v/>
      </c>
      <c r="AD39" s="266"/>
      <c r="AE39" s="231" t="str">
        <f t="shared" si="1"/>
        <v/>
      </c>
      <c r="AF39" s="266"/>
      <c r="AG39" s="267"/>
      <c r="AH39" s="265"/>
      <c r="AI39" s="231" t="str">
        <f t="shared" si="2"/>
        <v/>
      </c>
      <c r="AJ39" s="266"/>
      <c r="AK39" s="231" t="str">
        <f t="shared" si="3"/>
        <v/>
      </c>
      <c r="AL39" s="266"/>
      <c r="AM39" s="97"/>
      <c r="AN39" s="265"/>
      <c r="AO39" s="231" t="str">
        <f t="shared" si="4"/>
        <v/>
      </c>
      <c r="AP39" s="266"/>
      <c r="AQ39" s="231" t="str">
        <f t="shared" si="5"/>
        <v/>
      </c>
      <c r="AR39" s="266"/>
      <c r="AS39" s="97"/>
      <c r="AT39" s="266"/>
      <c r="AU39" s="231" t="str">
        <f t="shared" si="6"/>
        <v/>
      </c>
      <c r="AV39" s="266"/>
      <c r="AW39" s="231" t="str">
        <f t="shared" si="7"/>
        <v/>
      </c>
      <c r="AX39" s="266"/>
      <c r="AY39" s="266" t="s">
        <v>130</v>
      </c>
      <c r="AZ39" s="98" t="str">
        <f t="shared" si="8"/>
        <v/>
      </c>
      <c r="BA39" s="231" t="str">
        <f t="shared" si="9"/>
        <v/>
      </c>
      <c r="BB39" s="268" t="str">
        <f t="shared" si="10"/>
        <v/>
      </c>
      <c r="BC39" s="231" t="str">
        <f t="shared" si="11"/>
        <v/>
      </c>
      <c r="BD39" s="268" t="str">
        <f t="shared" si="12"/>
        <v/>
      </c>
      <c r="BE39" s="369" t="str">
        <f t="shared" si="13"/>
        <v/>
      </c>
      <c r="BF39" s="174" t="s">
        <v>222</v>
      </c>
      <c r="BG39" s="175" t="s">
        <v>266</v>
      </c>
    </row>
    <row r="40" spans="1:59" s="45" customFormat="1" ht="15.75" customHeight="1" thickBot="1">
      <c r="A40" s="370"/>
      <c r="B40" s="270"/>
      <c r="C40" s="271" t="s">
        <v>51</v>
      </c>
      <c r="D40" s="116">
        <f>SUM(D11:D39)</f>
        <v>0</v>
      </c>
      <c r="E40" s="117">
        <f>SUM(E11:E39)</f>
        <v>0</v>
      </c>
      <c r="F40" s="117">
        <f>SUM(F11:F39)</f>
        <v>0</v>
      </c>
      <c r="G40" s="117">
        <f>SUM(G11:G39)</f>
        <v>0</v>
      </c>
      <c r="H40" s="117">
        <f>SUM(H11:H39)</f>
        <v>0</v>
      </c>
      <c r="I40" s="118" t="s">
        <v>17</v>
      </c>
      <c r="J40" s="116">
        <f>SUM(J11:J39)</f>
        <v>0</v>
      </c>
      <c r="K40" s="117">
        <f>SUM(K11:K39)</f>
        <v>0</v>
      </c>
      <c r="L40" s="117">
        <f>SUM(L11:L39)</f>
        <v>0</v>
      </c>
      <c r="M40" s="117">
        <f>SUM(M11:M39)</f>
        <v>0</v>
      </c>
      <c r="N40" s="117">
        <f>SUM(N11:N39)</f>
        <v>0</v>
      </c>
      <c r="O40" s="118" t="s">
        <v>17</v>
      </c>
      <c r="P40" s="116">
        <f>SUM(P11:P39)</f>
        <v>0</v>
      </c>
      <c r="Q40" s="117">
        <f>SUM(Q11:Q39)</f>
        <v>0</v>
      </c>
      <c r="R40" s="117">
        <f>SUM(R11:R39)</f>
        <v>0</v>
      </c>
      <c r="S40" s="117">
        <f>SUM(S11:S39)</f>
        <v>0</v>
      </c>
      <c r="T40" s="117">
        <f>SUM(T11:T39)</f>
        <v>0</v>
      </c>
      <c r="U40" s="118" t="s">
        <v>17</v>
      </c>
      <c r="V40" s="116">
        <f>SUM(V11:V39)</f>
        <v>12</v>
      </c>
      <c r="W40" s="117">
        <f>SUM(W11:W39)</f>
        <v>174</v>
      </c>
      <c r="X40" s="117">
        <f>SUM(X11:X39)</f>
        <v>6</v>
      </c>
      <c r="Y40" s="117">
        <f>SUM(Y11:Y39)</f>
        <v>106</v>
      </c>
      <c r="Z40" s="117">
        <f>SUM(Z11:Z39)</f>
        <v>16</v>
      </c>
      <c r="AA40" s="118" t="s">
        <v>17</v>
      </c>
      <c r="AB40" s="116">
        <f>SUM(AB11:AB39)</f>
        <v>13</v>
      </c>
      <c r="AC40" s="117">
        <f>SUM(AC11:AC39)</f>
        <v>182</v>
      </c>
      <c r="AD40" s="117">
        <f>SUM(AD11:AD39)</f>
        <v>7</v>
      </c>
      <c r="AE40" s="117">
        <f>SUM(AE11:AE39)</f>
        <v>98</v>
      </c>
      <c r="AF40" s="117">
        <f>SUM(AF11:AF39)</f>
        <v>25</v>
      </c>
      <c r="AG40" s="118" t="s">
        <v>17</v>
      </c>
      <c r="AH40" s="116">
        <f>SUM(AH11:AH39)</f>
        <v>13</v>
      </c>
      <c r="AI40" s="117">
        <f>SUM(AI11:AI39)</f>
        <v>182</v>
      </c>
      <c r="AJ40" s="117">
        <f>SUM(AJ11:AJ39)</f>
        <v>12</v>
      </c>
      <c r="AK40" s="117">
        <f>SUM(AK11:AK39)</f>
        <v>168</v>
      </c>
      <c r="AL40" s="117">
        <f>SUM(AL11:AL39)</f>
        <v>28</v>
      </c>
      <c r="AM40" s="118" t="s">
        <v>17</v>
      </c>
      <c r="AN40" s="116">
        <f>SUM(AN11:AN39)</f>
        <v>13</v>
      </c>
      <c r="AO40" s="117">
        <f>SUM(AO11:AO39)</f>
        <v>182</v>
      </c>
      <c r="AP40" s="117">
        <f>SUM(AP11:AP39)</f>
        <v>15</v>
      </c>
      <c r="AQ40" s="117">
        <f>SUM(AQ11:AQ39)</f>
        <v>210</v>
      </c>
      <c r="AR40" s="117">
        <f>SUM(AR11:AR39)</f>
        <v>30</v>
      </c>
      <c r="AS40" s="118" t="s">
        <v>17</v>
      </c>
      <c r="AT40" s="116">
        <f>SUM(AT11:AT39)</f>
        <v>1</v>
      </c>
      <c r="AU40" s="117">
        <f>SUM(AU11:AU39)</f>
        <v>14</v>
      </c>
      <c r="AV40" s="117">
        <f>SUM(AV11:AV39)</f>
        <v>11</v>
      </c>
      <c r="AW40" s="117">
        <f>SUM(AW11:AW39)</f>
        <v>154</v>
      </c>
      <c r="AX40" s="117">
        <f>SUM(AX11:AX39)</f>
        <v>19</v>
      </c>
      <c r="AY40" s="119" t="s">
        <v>17</v>
      </c>
      <c r="AZ40" s="121">
        <f t="shared" ref="AZ40:BE40" si="130">SUM(AZ11:AZ39)</f>
        <v>52</v>
      </c>
      <c r="BA40" s="117">
        <f t="shared" si="130"/>
        <v>728</v>
      </c>
      <c r="BB40" s="117">
        <f t="shared" si="130"/>
        <v>51</v>
      </c>
      <c r="BC40" s="117">
        <f t="shared" si="130"/>
        <v>714</v>
      </c>
      <c r="BD40" s="117">
        <f t="shared" si="130"/>
        <v>118</v>
      </c>
      <c r="BE40" s="371">
        <f t="shared" si="130"/>
        <v>103</v>
      </c>
    </row>
    <row r="41" spans="1:59" ht="18.75" customHeight="1" thickBot="1">
      <c r="A41" s="372"/>
      <c r="B41" s="75"/>
      <c r="C41" s="113" t="s">
        <v>41</v>
      </c>
      <c r="D41" s="44">
        <f>D9+D40</f>
        <v>0</v>
      </c>
      <c r="E41" s="109">
        <f>E9+E40</f>
        <v>0</v>
      </c>
      <c r="F41" s="109">
        <f>F9+F40</f>
        <v>40</v>
      </c>
      <c r="G41" s="109">
        <f>G9+G40</f>
        <v>600</v>
      </c>
      <c r="H41" s="109">
        <f>H9+H40</f>
        <v>27</v>
      </c>
      <c r="I41" s="81" t="s">
        <v>17</v>
      </c>
      <c r="J41" s="44">
        <f>J9+J40</f>
        <v>19</v>
      </c>
      <c r="K41" s="109">
        <f>K9+K40</f>
        <v>266</v>
      </c>
      <c r="L41" s="109">
        <f>L9+L40</f>
        <v>11</v>
      </c>
      <c r="M41" s="109">
        <f>M9+M40</f>
        <v>154</v>
      </c>
      <c r="N41" s="109">
        <f>N9+N40</f>
        <v>29</v>
      </c>
      <c r="O41" s="81" t="s">
        <v>17</v>
      </c>
      <c r="P41" s="44">
        <f>P9+P40</f>
        <v>10</v>
      </c>
      <c r="Q41" s="109">
        <f>Q9+Q40</f>
        <v>140</v>
      </c>
      <c r="R41" s="109">
        <f>R9+R40</f>
        <v>21</v>
      </c>
      <c r="S41" s="109">
        <f>S9+S40</f>
        <v>304</v>
      </c>
      <c r="T41" s="109">
        <f>T9+T40</f>
        <v>28</v>
      </c>
      <c r="U41" s="81" t="s">
        <v>17</v>
      </c>
      <c r="V41" s="44">
        <f>V9+V40</f>
        <v>16</v>
      </c>
      <c r="W41" s="109">
        <f>W9+W40</f>
        <v>230</v>
      </c>
      <c r="X41" s="109">
        <f>X9+X40</f>
        <v>16</v>
      </c>
      <c r="Y41" s="109">
        <f>Y9+Y40</f>
        <v>246</v>
      </c>
      <c r="Z41" s="109">
        <f>Z9+Z40</f>
        <v>29</v>
      </c>
      <c r="AA41" s="81" t="s">
        <v>17</v>
      </c>
      <c r="AB41" s="44">
        <f>AB9+AB40</f>
        <v>16</v>
      </c>
      <c r="AC41" s="109">
        <f>AC9+AC40</f>
        <v>224</v>
      </c>
      <c r="AD41" s="109">
        <f>AD9+AD40</f>
        <v>10</v>
      </c>
      <c r="AE41" s="109">
        <f>AE9+AE40</f>
        <v>140</v>
      </c>
      <c r="AF41" s="109">
        <f>AF9+AF40</f>
        <v>32</v>
      </c>
      <c r="AG41" s="81" t="s">
        <v>17</v>
      </c>
      <c r="AH41" s="44">
        <f>AH9+AH40</f>
        <v>14</v>
      </c>
      <c r="AI41" s="109">
        <f>AI9+AI40</f>
        <v>196</v>
      </c>
      <c r="AJ41" s="109">
        <f>AJ9+AJ40</f>
        <v>15</v>
      </c>
      <c r="AK41" s="109">
        <f>AK9+AK40</f>
        <v>210</v>
      </c>
      <c r="AL41" s="109">
        <f>AL9+AL40</f>
        <v>32</v>
      </c>
      <c r="AM41" s="81" t="s">
        <v>17</v>
      </c>
      <c r="AN41" s="44">
        <f>AN9+AN40</f>
        <v>13</v>
      </c>
      <c r="AO41" s="109">
        <f>AO9+AO40</f>
        <v>182</v>
      </c>
      <c r="AP41" s="109">
        <f>AP9+AP40</f>
        <v>17</v>
      </c>
      <c r="AQ41" s="109">
        <f>AQ9+AQ40</f>
        <v>238</v>
      </c>
      <c r="AR41" s="109">
        <f>AR9+AR40</f>
        <v>32</v>
      </c>
      <c r="AS41" s="81" t="s">
        <v>17</v>
      </c>
      <c r="AT41" s="44">
        <f>AT9+AT40</f>
        <v>3</v>
      </c>
      <c r="AU41" s="109">
        <f>AU9+AU40</f>
        <v>42</v>
      </c>
      <c r="AV41" s="109">
        <f>AV9+AV40</f>
        <v>13</v>
      </c>
      <c r="AW41" s="109">
        <f>AW9+AW40</f>
        <v>182</v>
      </c>
      <c r="AX41" s="109">
        <f>AX9+AX40</f>
        <v>31</v>
      </c>
      <c r="AY41" s="113" t="s">
        <v>17</v>
      </c>
      <c r="AZ41" s="55">
        <f t="shared" ref="AZ41:BE41" si="131">AZ9+AZ40</f>
        <v>91</v>
      </c>
      <c r="BA41" s="109">
        <f t="shared" si="131"/>
        <v>1274</v>
      </c>
      <c r="BB41" s="109">
        <f t="shared" si="131"/>
        <v>143</v>
      </c>
      <c r="BC41" s="109">
        <f t="shared" si="131"/>
        <v>2172</v>
      </c>
      <c r="BD41" s="109">
        <f t="shared" si="131"/>
        <v>240</v>
      </c>
      <c r="BE41" s="363">
        <f t="shared" si="131"/>
        <v>234</v>
      </c>
      <c r="BF41" s="45"/>
      <c r="BG41" s="45"/>
    </row>
    <row r="42" spans="1:59" s="32" customFormat="1" ht="15.75" customHeight="1">
      <c r="A42" s="373"/>
      <c r="B42" s="57"/>
      <c r="C42" s="58" t="s">
        <v>16</v>
      </c>
      <c r="D42" s="874"/>
      <c r="E42" s="875"/>
      <c r="F42" s="875"/>
      <c r="G42" s="875"/>
      <c r="H42" s="875"/>
      <c r="I42" s="875"/>
      <c r="J42" s="875"/>
      <c r="K42" s="875"/>
      <c r="L42" s="875"/>
      <c r="M42" s="875"/>
      <c r="N42" s="875"/>
      <c r="O42" s="875"/>
      <c r="P42" s="875"/>
      <c r="Q42" s="875"/>
      <c r="R42" s="875"/>
      <c r="S42" s="875"/>
      <c r="T42" s="875"/>
      <c r="U42" s="875"/>
      <c r="V42" s="875"/>
      <c r="W42" s="875"/>
      <c r="X42" s="875"/>
      <c r="Y42" s="875"/>
      <c r="Z42" s="875"/>
      <c r="AA42" s="875"/>
      <c r="AB42" s="874"/>
      <c r="AC42" s="875"/>
      <c r="AD42" s="875"/>
      <c r="AE42" s="875"/>
      <c r="AF42" s="875"/>
      <c r="AG42" s="875"/>
      <c r="AH42" s="875"/>
      <c r="AI42" s="875"/>
      <c r="AJ42" s="875"/>
      <c r="AK42" s="875"/>
      <c r="AL42" s="875"/>
      <c r="AM42" s="875"/>
      <c r="AN42" s="875"/>
      <c r="AO42" s="875"/>
      <c r="AP42" s="875"/>
      <c r="AQ42" s="875"/>
      <c r="AR42" s="875"/>
      <c r="AS42" s="875"/>
      <c r="AT42" s="875"/>
      <c r="AU42" s="875"/>
      <c r="AV42" s="875"/>
      <c r="AW42" s="875"/>
      <c r="AX42" s="875"/>
      <c r="AY42" s="875"/>
      <c r="AZ42" s="876"/>
      <c r="BA42" s="877"/>
      <c r="BB42" s="877"/>
      <c r="BC42" s="877"/>
      <c r="BD42" s="877"/>
      <c r="BE42" s="893"/>
    </row>
    <row r="43" spans="1:59" s="2" customFormat="1" ht="15.75" customHeight="1">
      <c r="A43" s="374" t="s">
        <v>317</v>
      </c>
      <c r="B43" s="322" t="s">
        <v>44</v>
      </c>
      <c r="C43" s="614" t="s">
        <v>81</v>
      </c>
      <c r="D43" s="360"/>
      <c r="E43" s="210" t="str">
        <f>IF(D43*14=0,"",D43*14)</f>
        <v/>
      </c>
      <c r="F43" s="221"/>
      <c r="G43" s="210" t="str">
        <f>IF(F43*14=0,"",F43*14)</f>
        <v/>
      </c>
      <c r="H43" s="222"/>
      <c r="I43" s="223"/>
      <c r="J43" s="360"/>
      <c r="K43" s="210" t="str">
        <f>IF(J43*14=0,"",J43*14)</f>
        <v/>
      </c>
      <c r="L43" s="221"/>
      <c r="M43" s="210" t="str">
        <f>IF(L43*14=0,"",L43*14)</f>
        <v/>
      </c>
      <c r="N43" s="222"/>
      <c r="O43" s="223"/>
      <c r="P43" s="360"/>
      <c r="Q43" s="210" t="str">
        <f>IF(P43*14=0,"",P43*14)</f>
        <v/>
      </c>
      <c r="R43" s="221"/>
      <c r="S43" s="210" t="str">
        <f>IF(R43*14=0,"",R43*14)</f>
        <v/>
      </c>
      <c r="T43" s="222"/>
      <c r="U43" s="223"/>
      <c r="V43" s="360"/>
      <c r="W43" s="210" t="str">
        <f>IF(V43*14=0,"",V43*14)</f>
        <v/>
      </c>
      <c r="X43" s="221"/>
      <c r="Y43" s="210" t="str">
        <f>IF(X43*14=0,"",X43*14)</f>
        <v/>
      </c>
      <c r="Z43" s="222"/>
      <c r="AA43" s="223"/>
      <c r="AB43" s="360">
        <v>1</v>
      </c>
      <c r="AC43" s="210">
        <f>IF(AB43*14=0,"",AB43*14)</f>
        <v>14</v>
      </c>
      <c r="AD43" s="221">
        <v>1</v>
      </c>
      <c r="AE43" s="210">
        <f>IF(AD43*14=0,"",AD43*14)</f>
        <v>14</v>
      </c>
      <c r="AF43" s="222"/>
      <c r="AG43" s="223" t="s">
        <v>104</v>
      </c>
      <c r="AH43" s="360"/>
      <c r="AI43" s="210" t="str">
        <f>IF(AH43*14=0,"",AH43*14)</f>
        <v/>
      </c>
      <c r="AJ43" s="221"/>
      <c r="AK43" s="210" t="str">
        <f>IF(AJ43*14=0,"",AJ43*14)</f>
        <v/>
      </c>
      <c r="AL43" s="222"/>
      <c r="AM43" s="223"/>
      <c r="AN43" s="360"/>
      <c r="AO43" s="210" t="str">
        <f>IF(AN43*14=0,"",AN43*14)</f>
        <v/>
      </c>
      <c r="AP43" s="221"/>
      <c r="AQ43" s="210" t="str">
        <f>IF(AP43*14=0,"",AP43*14)</f>
        <v/>
      </c>
      <c r="AR43" s="222"/>
      <c r="AS43" s="223"/>
      <c r="AT43" s="360"/>
      <c r="AU43" s="210" t="str">
        <f t="shared" ref="AU43:AU48" si="132">IF(AT43*14=0,"",AT43*14)</f>
        <v/>
      </c>
      <c r="AV43" s="221"/>
      <c r="AW43" s="210" t="str">
        <f>IF(AV43*14=0,"",AV43*14)</f>
        <v/>
      </c>
      <c r="AX43" s="222"/>
      <c r="AY43" s="223"/>
      <c r="AZ43" s="98">
        <f t="shared" ref="AZ43:AZ48" si="133">IF(D43+J43+P43+V43+AB43+AH43+AN43+AT43=0,"",D43+J43+P43+V43+AB43+AH43+AN43+AT43)</f>
        <v>1</v>
      </c>
      <c r="BA43" s="210">
        <f>IF((D43+J43+P43+V43+AB43+AH43+AN43+AT43)*14=0,"",(D43+J43+P43+V43+AB43+AH43+AN43+AT43)*14)</f>
        <v>14</v>
      </c>
      <c r="BB43" s="268">
        <f t="shared" ref="BB43:BB48" si="134">IF(F43+L43+R43+X43+AD43+AJ43+AP43+AV43=0,"",F43+L43+R43+X43+AD43+AJ43+AP43+AV43)</f>
        <v>1</v>
      </c>
      <c r="BC43" s="210">
        <f t="shared" ref="BC43:BC50" si="135">IF((L43+F43+R43+X43+AD43+AJ43+AP43+AV43)*14=0,"",(L43+F43+R43+X43+AD43+AJ43+AP43+AV43)*14)</f>
        <v>14</v>
      </c>
      <c r="BD43" s="222" t="s">
        <v>17</v>
      </c>
      <c r="BE43" s="224">
        <f>IF(D43+F43+L43+J43+P43+R43+V43+X43+AB43+AD43+AH43+AJ43+AN43+AP43+AT43+AV43=0,"",D43+F43+L43+J43+P43+R43+V43+X43+AB43+AD43+AH43+AJ43+AN43+AP43+AT43+AV43)</f>
        <v>2</v>
      </c>
      <c r="BF43" s="174" t="s">
        <v>222</v>
      </c>
      <c r="BG43" s="591" t="s">
        <v>523</v>
      </c>
    </row>
    <row r="44" spans="1:59" s="32" customFormat="1" ht="15.75" customHeight="1">
      <c r="A44" s="374" t="s">
        <v>179</v>
      </c>
      <c r="B44" s="322" t="s">
        <v>44</v>
      </c>
      <c r="C44" s="614" t="s">
        <v>82</v>
      </c>
      <c r="D44" s="360"/>
      <c r="E44" s="210" t="str">
        <f>IF(D44*14=0,"",D44*14)</f>
        <v/>
      </c>
      <c r="F44" s="221"/>
      <c r="G44" s="210" t="str">
        <f>IF(F44*14=0,"",F44*14)</f>
        <v/>
      </c>
      <c r="H44" s="222"/>
      <c r="I44" s="223"/>
      <c r="J44" s="360"/>
      <c r="K44" s="210" t="str">
        <f>IF(J44*14=0,"",J44*14)</f>
        <v/>
      </c>
      <c r="L44" s="221"/>
      <c r="M44" s="210" t="str">
        <f>IF(L44*14=0,"",L44*14)</f>
        <v/>
      </c>
      <c r="N44" s="222"/>
      <c r="O44" s="223"/>
      <c r="P44" s="360"/>
      <c r="Q44" s="210" t="str">
        <f>IF(P44*14=0,"",P44*14)</f>
        <v/>
      </c>
      <c r="R44" s="221"/>
      <c r="S44" s="210" t="str">
        <f>IF(R44*14=0,"",R44*14)</f>
        <v/>
      </c>
      <c r="T44" s="222"/>
      <c r="U44" s="223"/>
      <c r="V44" s="360"/>
      <c r="W44" s="210" t="str">
        <f>IF(V44*14=0,"",V44*14)</f>
        <v/>
      </c>
      <c r="X44" s="221"/>
      <c r="Y44" s="210" t="str">
        <f>IF(X44*14=0,"",X44*14)</f>
        <v/>
      </c>
      <c r="Z44" s="222"/>
      <c r="AA44" s="223"/>
      <c r="AB44" s="360"/>
      <c r="AC44" s="210" t="str">
        <f>IF(AB44*14=0,"",AB44*14)</f>
        <v/>
      </c>
      <c r="AD44" s="221"/>
      <c r="AE44" s="210" t="str">
        <f>IF(AD44*14=0,"",AD44*14)</f>
        <v/>
      </c>
      <c r="AF44" s="222"/>
      <c r="AG44" s="223"/>
      <c r="AH44" s="360">
        <v>1</v>
      </c>
      <c r="AI44" s="210">
        <f>IF(AH44*14=0,"",AH44*14)</f>
        <v>14</v>
      </c>
      <c r="AJ44" s="221">
        <v>1</v>
      </c>
      <c r="AK44" s="210">
        <f>IF(AJ44*14=0,"",AJ44*14)</f>
        <v>14</v>
      </c>
      <c r="AL44" s="222"/>
      <c r="AM44" s="223" t="s">
        <v>104</v>
      </c>
      <c r="AN44" s="360"/>
      <c r="AO44" s="210" t="str">
        <f>IF(AN44*14=0,"",AN44*14)</f>
        <v/>
      </c>
      <c r="AP44" s="221"/>
      <c r="AQ44" s="210" t="str">
        <f>IF(AP44*14=0,"",AP44*14)</f>
        <v/>
      </c>
      <c r="AR44" s="222"/>
      <c r="AS44" s="223"/>
      <c r="AT44" s="360"/>
      <c r="AU44" s="210" t="str">
        <f t="shared" si="132"/>
        <v/>
      </c>
      <c r="AV44" s="221"/>
      <c r="AW44" s="210" t="str">
        <f>IF(AV44*14=0,"",AV44*14)</f>
        <v/>
      </c>
      <c r="AX44" s="222"/>
      <c r="AY44" s="223"/>
      <c r="AZ44" s="98">
        <f t="shared" si="133"/>
        <v>1</v>
      </c>
      <c r="BA44" s="210">
        <f t="shared" ref="BA44:BA48" si="136">IF((D44+J44+P44+V44+AB44+AH44+AN44+AT44)*14=0,"",(D44+J44+P44+V44+AB44+AH44+AN44+AT44)*14)</f>
        <v>14</v>
      </c>
      <c r="BB44" s="268">
        <f t="shared" si="134"/>
        <v>1</v>
      </c>
      <c r="BC44" s="210">
        <f t="shared" si="135"/>
        <v>14</v>
      </c>
      <c r="BD44" s="222" t="s">
        <v>17</v>
      </c>
      <c r="BE44" s="224">
        <f t="shared" ref="BE44:BE48" si="137">IF(D44+F44+L44+J44+P44+R44+V44+X44+AB44+AD44+AH44+AJ44+AN44+AP44+AT44+AV44=0,"",D44+F44+L44+J44+P44+R44+V44+X44+AB44+AD44+AH44+AJ44+AN44+AP44+AT44+AV44)</f>
        <v>2</v>
      </c>
      <c r="BF44" s="174" t="s">
        <v>222</v>
      </c>
      <c r="BG44" s="591" t="s">
        <v>523</v>
      </c>
    </row>
    <row r="45" spans="1:59" s="2" customFormat="1" ht="15.75" customHeight="1">
      <c r="A45" s="374" t="s">
        <v>319</v>
      </c>
      <c r="B45" s="322" t="s">
        <v>44</v>
      </c>
      <c r="C45" s="614" t="s">
        <v>83</v>
      </c>
      <c r="D45" s="360"/>
      <c r="E45" s="210" t="str">
        <f>IF(D45*14=0,"",D45*14)</f>
        <v/>
      </c>
      <c r="F45" s="221"/>
      <c r="G45" s="210" t="str">
        <f>IF(F45*14=0,"",F45*14)</f>
        <v/>
      </c>
      <c r="H45" s="222"/>
      <c r="I45" s="223"/>
      <c r="J45" s="360"/>
      <c r="K45" s="210" t="str">
        <f>IF(J45*14=0,"",J45*14)</f>
        <v/>
      </c>
      <c r="L45" s="221"/>
      <c r="M45" s="210" t="str">
        <f>IF(L45*14=0,"",L45*14)</f>
        <v/>
      </c>
      <c r="N45" s="222"/>
      <c r="O45" s="223"/>
      <c r="P45" s="360"/>
      <c r="Q45" s="210" t="str">
        <f>IF(P45*14=0,"",P45*14)</f>
        <v/>
      </c>
      <c r="R45" s="221"/>
      <c r="S45" s="210" t="str">
        <f>IF(R45*14=0,"",R45*14)</f>
        <v/>
      </c>
      <c r="T45" s="222"/>
      <c r="U45" s="223"/>
      <c r="V45" s="360"/>
      <c r="W45" s="210" t="str">
        <f>IF(V45*14=0,"",V45*14)</f>
        <v/>
      </c>
      <c r="X45" s="221"/>
      <c r="Y45" s="210" t="str">
        <f>IF(X45*14=0,"",X45*14)</f>
        <v/>
      </c>
      <c r="Z45" s="222"/>
      <c r="AA45" s="223"/>
      <c r="AB45" s="360"/>
      <c r="AC45" s="210" t="str">
        <f>IF(AB45*14=0,"",AB45*14)</f>
        <v/>
      </c>
      <c r="AD45" s="221"/>
      <c r="AE45" s="210" t="str">
        <f>IF(AD45*14=0,"",AD45*14)</f>
        <v/>
      </c>
      <c r="AF45" s="222"/>
      <c r="AG45" s="223"/>
      <c r="AH45" s="360"/>
      <c r="AI45" s="210" t="str">
        <f>IF(AH45*14=0,"",AH45*14)</f>
        <v/>
      </c>
      <c r="AJ45" s="221"/>
      <c r="AK45" s="210" t="str">
        <f>IF(AJ45*14=0,"",AJ45*14)</f>
        <v/>
      </c>
      <c r="AL45" s="222"/>
      <c r="AM45" s="223"/>
      <c r="AN45" s="360">
        <v>1</v>
      </c>
      <c r="AO45" s="210">
        <f>IF(AN45*14=0,"",AN45*14)</f>
        <v>14</v>
      </c>
      <c r="AP45" s="221">
        <v>1</v>
      </c>
      <c r="AQ45" s="210">
        <f>IF(AP45*14=0,"",AP45*14)</f>
        <v>14</v>
      </c>
      <c r="AR45" s="222"/>
      <c r="AS45" s="223" t="s">
        <v>104</v>
      </c>
      <c r="AT45" s="360"/>
      <c r="AU45" s="210" t="str">
        <f t="shared" si="132"/>
        <v/>
      </c>
      <c r="AV45" s="221"/>
      <c r="AW45" s="210" t="str">
        <f>IF(AV45*14=0,"",AV45*14)</f>
        <v/>
      </c>
      <c r="AX45" s="222"/>
      <c r="AY45" s="223"/>
      <c r="AZ45" s="98">
        <f t="shared" si="133"/>
        <v>1</v>
      </c>
      <c r="BA45" s="210">
        <f t="shared" si="136"/>
        <v>14</v>
      </c>
      <c r="BB45" s="268">
        <f t="shared" si="134"/>
        <v>1</v>
      </c>
      <c r="BC45" s="210">
        <f t="shared" si="135"/>
        <v>14</v>
      </c>
      <c r="BD45" s="222" t="s">
        <v>17</v>
      </c>
      <c r="BE45" s="224">
        <f t="shared" si="137"/>
        <v>2</v>
      </c>
      <c r="BF45" s="174" t="s">
        <v>222</v>
      </c>
      <c r="BG45" s="591" t="s">
        <v>523</v>
      </c>
    </row>
    <row r="46" spans="1:59" s="2" customFormat="1" ht="15.75" customHeight="1">
      <c r="A46" s="374" t="s">
        <v>320</v>
      </c>
      <c r="B46" s="322" t="s">
        <v>44</v>
      </c>
      <c r="C46" s="614" t="s">
        <v>84</v>
      </c>
      <c r="D46" s="226"/>
      <c r="E46" s="210" t="str">
        <f>IF(D46*14=0,"",D46*14)</f>
        <v/>
      </c>
      <c r="F46" s="221"/>
      <c r="G46" s="210" t="str">
        <f>IF(F46*14=0,"",F46*14)</f>
        <v/>
      </c>
      <c r="H46" s="222"/>
      <c r="I46" s="223"/>
      <c r="J46" s="360"/>
      <c r="K46" s="210" t="str">
        <f>IF(J46*14=0,"",J46*14)</f>
        <v/>
      </c>
      <c r="L46" s="221"/>
      <c r="M46" s="210" t="str">
        <f>IF(L46*14=0,"",L46*14)</f>
        <v/>
      </c>
      <c r="N46" s="222"/>
      <c r="O46" s="223"/>
      <c r="P46" s="360"/>
      <c r="Q46" s="210" t="str">
        <f>IF(P46*14=0,"",P46*14)</f>
        <v/>
      </c>
      <c r="R46" s="221"/>
      <c r="S46" s="210" t="str">
        <f>IF(R46*14=0,"",R46*14)</f>
        <v/>
      </c>
      <c r="T46" s="222"/>
      <c r="U46" s="223"/>
      <c r="V46" s="360"/>
      <c r="W46" s="210" t="str">
        <f>IF(V46*14=0,"",V46*14)</f>
        <v/>
      </c>
      <c r="X46" s="221"/>
      <c r="Y46" s="210" t="str">
        <f>IF(X46*14=0,"",X46*14)</f>
        <v/>
      </c>
      <c r="Z46" s="222"/>
      <c r="AA46" s="223"/>
      <c r="AB46" s="360"/>
      <c r="AC46" s="210" t="str">
        <f>IF(AB46*14=0,"",AB46*14)</f>
        <v/>
      </c>
      <c r="AD46" s="221"/>
      <c r="AE46" s="210" t="str">
        <f>IF(AD46*14=0,"",AD46*14)</f>
        <v/>
      </c>
      <c r="AF46" s="222"/>
      <c r="AG46" s="223"/>
      <c r="AH46" s="360"/>
      <c r="AI46" s="210" t="str">
        <f>IF(AH46*14=0,"",AH46*14)</f>
        <v/>
      </c>
      <c r="AJ46" s="221"/>
      <c r="AK46" s="210" t="str">
        <f>IF(AJ46*14=0,"",AJ46*14)</f>
        <v/>
      </c>
      <c r="AL46" s="222"/>
      <c r="AM46" s="223"/>
      <c r="AN46" s="360"/>
      <c r="AO46" s="210" t="str">
        <f>IF(AN46*14=0,"",AN46*14)</f>
        <v/>
      </c>
      <c r="AP46" s="221"/>
      <c r="AQ46" s="210" t="str">
        <f>IF(AP46*14=0,"",AP46*14)</f>
        <v/>
      </c>
      <c r="AR46" s="222"/>
      <c r="AS46" s="223"/>
      <c r="AT46" s="360">
        <v>1</v>
      </c>
      <c r="AU46" s="210">
        <f t="shared" si="132"/>
        <v>14</v>
      </c>
      <c r="AV46" s="221">
        <v>1</v>
      </c>
      <c r="AW46" s="210">
        <f>IF(AV46*14=0,"",AV46*14)</f>
        <v>14</v>
      </c>
      <c r="AX46" s="222"/>
      <c r="AY46" s="223" t="s">
        <v>104</v>
      </c>
      <c r="AZ46" s="98">
        <f t="shared" si="133"/>
        <v>1</v>
      </c>
      <c r="BA46" s="210">
        <f t="shared" si="136"/>
        <v>14</v>
      </c>
      <c r="BB46" s="268">
        <f t="shared" si="134"/>
        <v>1</v>
      </c>
      <c r="BC46" s="210">
        <f t="shared" si="135"/>
        <v>14</v>
      </c>
      <c r="BD46" s="222" t="s">
        <v>17</v>
      </c>
      <c r="BE46" s="224">
        <f t="shared" si="137"/>
        <v>2</v>
      </c>
      <c r="BF46" s="174" t="s">
        <v>222</v>
      </c>
      <c r="BG46" s="591" t="s">
        <v>523</v>
      </c>
    </row>
    <row r="47" spans="1:59" s="32" customFormat="1" ht="15.75" customHeight="1">
      <c r="A47" s="367" t="s">
        <v>423</v>
      </c>
      <c r="B47" s="322" t="s">
        <v>44</v>
      </c>
      <c r="C47" s="324" t="s">
        <v>425</v>
      </c>
      <c r="D47" s="226"/>
      <c r="E47" s="210"/>
      <c r="F47" s="226"/>
      <c r="G47" s="210"/>
      <c r="H47" s="222"/>
      <c r="I47" s="227"/>
      <c r="J47" s="360"/>
      <c r="K47" s="210"/>
      <c r="L47" s="226"/>
      <c r="M47" s="210"/>
      <c r="N47" s="222"/>
      <c r="O47" s="228"/>
      <c r="P47" s="226"/>
      <c r="Q47" s="210"/>
      <c r="R47" s="226"/>
      <c r="S47" s="210"/>
      <c r="T47" s="222"/>
      <c r="U47" s="227"/>
      <c r="V47" s="360"/>
      <c r="W47" s="210"/>
      <c r="X47" s="226"/>
      <c r="Y47" s="210"/>
      <c r="Z47" s="222"/>
      <c r="AA47" s="228"/>
      <c r="AB47" s="226"/>
      <c r="AC47" s="210"/>
      <c r="AD47" s="226"/>
      <c r="AE47" s="210"/>
      <c r="AF47" s="222"/>
      <c r="AG47" s="227"/>
      <c r="AH47" s="360"/>
      <c r="AI47" s="210"/>
      <c r="AJ47" s="226"/>
      <c r="AK47" s="210"/>
      <c r="AL47" s="222"/>
      <c r="AM47" s="228"/>
      <c r="AN47" s="360"/>
      <c r="AO47" s="210"/>
      <c r="AP47" s="221"/>
      <c r="AQ47" s="210"/>
      <c r="AR47" s="222"/>
      <c r="AS47" s="223"/>
      <c r="AT47" s="360"/>
      <c r="AU47" s="210" t="str">
        <f t="shared" si="132"/>
        <v/>
      </c>
      <c r="AV47" s="221">
        <v>16</v>
      </c>
      <c r="AW47" s="210">
        <f>IF(AV47*15=0,"",AV47*15)</f>
        <v>240</v>
      </c>
      <c r="AX47" s="222"/>
      <c r="AY47" s="223" t="s">
        <v>150</v>
      </c>
      <c r="AZ47" s="98" t="str">
        <f t="shared" ref="AZ47" si="138">IF(D47+J47+P47+V47+AB47+AH47+AN47+AT47=0,"",D47+J47+P47+V47+AB47+AH47+AN47+AT47)</f>
        <v/>
      </c>
      <c r="BA47" s="210" t="str">
        <f t="shared" ref="BA47" si="139">IF((D47+J47+P47+V47+AB47+AH47+AN47+AT47)*14=0,"",(D47+J47+P47+V47+AB47+AH47+AN47+AT47)*14)</f>
        <v/>
      </c>
      <c r="BB47" s="268">
        <f t="shared" ref="BB47" si="140">IF(F47+L47+R47+X47+AD47+AJ47+AP47+AV47=0,"",F47+L47+R47+X47+AD47+AJ47+AP47+AV47)</f>
        <v>16</v>
      </c>
      <c r="BC47" s="210">
        <f>IF((L47+F47+R47+X47+AD47+AJ47+AP47+AV47)*15=0,"",(L47+F47+R47+X47+AD47+AJ47+AP47+AV47)*15)</f>
        <v>240</v>
      </c>
      <c r="BD47" s="222" t="s">
        <v>17</v>
      </c>
      <c r="BE47" s="224">
        <f t="shared" ref="BE47" si="141">IF(D47+F47+L47+J47+P47+R47+V47+X47+AB47+AD47+AH47+AJ47+AN47+AP47+AT47+AV47=0,"",D47+F47+L47+J47+P47+R47+V47+X47+AB47+AD47+AH47+AJ47+AN47+AP47+AT47+AV47)</f>
        <v>16</v>
      </c>
      <c r="BF47" s="174" t="s">
        <v>222</v>
      </c>
      <c r="BG47" s="175" t="s">
        <v>403</v>
      </c>
    </row>
    <row r="48" spans="1:59" s="32" customFormat="1" ht="15.75" customHeight="1" thickBot="1">
      <c r="A48" s="374" t="s">
        <v>324</v>
      </c>
      <c r="B48" s="322" t="s">
        <v>31</v>
      </c>
      <c r="C48" s="375" t="s">
        <v>213</v>
      </c>
      <c r="D48" s="209"/>
      <c r="E48" s="210" t="str">
        <f>IF(D48*14=0,"",D48*14)</f>
        <v/>
      </c>
      <c r="F48" s="209"/>
      <c r="G48" s="210" t="str">
        <f>IF(F48*14=0,"",F48*14)</f>
        <v/>
      </c>
      <c r="H48" s="222"/>
      <c r="I48" s="211"/>
      <c r="J48" s="308"/>
      <c r="K48" s="210" t="str">
        <f>IF(J48*14=0,"",J48*14)</f>
        <v/>
      </c>
      <c r="L48" s="213"/>
      <c r="M48" s="210" t="str">
        <f>IF(L48*14=0,"",L48*14)</f>
        <v/>
      </c>
      <c r="N48" s="222"/>
      <c r="O48" s="214"/>
      <c r="P48" s="213"/>
      <c r="Q48" s="210" t="str">
        <f>IF(P48*14=0,"",P48*14)</f>
        <v/>
      </c>
      <c r="R48" s="213"/>
      <c r="S48" s="210" t="str">
        <f>IF(R48*14=0,"",R48*14)</f>
        <v/>
      </c>
      <c r="T48" s="222"/>
      <c r="U48" s="215"/>
      <c r="V48" s="308"/>
      <c r="W48" s="210" t="str">
        <f>IF(V48*14=0,"",V48*14)</f>
        <v/>
      </c>
      <c r="X48" s="213"/>
      <c r="Y48" s="210" t="str">
        <f>IF(X48*14=0,"",X48*14)</f>
        <v/>
      </c>
      <c r="Z48" s="222"/>
      <c r="AA48" s="214"/>
      <c r="AB48" s="213"/>
      <c r="AC48" s="210" t="str">
        <f>IF(AB48*14=0,"",AB48*14)</f>
        <v/>
      </c>
      <c r="AD48" s="213"/>
      <c r="AE48" s="210" t="str">
        <f>IF(AD48*14=0,"",AD48*14)</f>
        <v/>
      </c>
      <c r="AF48" s="222"/>
      <c r="AG48" s="215"/>
      <c r="AH48" s="308"/>
      <c r="AI48" s="210" t="str">
        <f>IF(AH48*14=0,"",AH48*14)</f>
        <v/>
      </c>
      <c r="AJ48" s="213"/>
      <c r="AK48" s="210" t="str">
        <f>IF(AJ48*14=0,"",AJ48*14)</f>
        <v/>
      </c>
      <c r="AL48" s="222"/>
      <c r="AM48" s="214"/>
      <c r="AN48" s="308"/>
      <c r="AO48" s="210" t="str">
        <f>IF(AN48*14=0,"",AN48*14)</f>
        <v/>
      </c>
      <c r="AP48" s="229"/>
      <c r="AQ48" s="210" t="str">
        <f>IF(AP48*14=0,"",AP48*14)</f>
        <v/>
      </c>
      <c r="AR48" s="222"/>
      <c r="AS48" s="230"/>
      <c r="AT48" s="213"/>
      <c r="AU48" s="210" t="str">
        <f t="shared" si="132"/>
        <v/>
      </c>
      <c r="AV48" s="213"/>
      <c r="AW48" s="210" t="str">
        <f>IF(AV48*14=0,"",AV48*14)</f>
        <v/>
      </c>
      <c r="AX48" s="222"/>
      <c r="AY48" s="213" t="s">
        <v>130</v>
      </c>
      <c r="AZ48" s="98" t="str">
        <f t="shared" si="133"/>
        <v/>
      </c>
      <c r="BA48" s="210" t="str">
        <f t="shared" si="136"/>
        <v/>
      </c>
      <c r="BB48" s="268" t="str">
        <f t="shared" si="134"/>
        <v/>
      </c>
      <c r="BC48" s="210" t="str">
        <f t="shared" si="135"/>
        <v/>
      </c>
      <c r="BD48" s="222" t="s">
        <v>17</v>
      </c>
      <c r="BE48" s="224" t="str">
        <f t="shared" si="137"/>
        <v/>
      </c>
      <c r="BF48" s="174" t="s">
        <v>222</v>
      </c>
      <c r="BG48" s="175" t="s">
        <v>266</v>
      </c>
    </row>
    <row r="49" spans="1:59" ht="15.75" customHeight="1" thickBot="1">
      <c r="A49" s="376"/>
      <c r="B49" s="60"/>
      <c r="C49" s="114" t="s">
        <v>18</v>
      </c>
      <c r="D49" s="61">
        <f>SUM(D43:D48)</f>
        <v>0</v>
      </c>
      <c r="E49" s="62" t="str">
        <f>IF(D49*14=0,"",D49*14)</f>
        <v/>
      </c>
      <c r="F49" s="63">
        <f>SUM(F43:F48)</f>
        <v>0</v>
      </c>
      <c r="G49" s="62" t="str">
        <f>IF(F49*14=0,"",F49*14)</f>
        <v/>
      </c>
      <c r="H49" s="64" t="s">
        <v>17</v>
      </c>
      <c r="I49" s="65" t="s">
        <v>17</v>
      </c>
      <c r="J49" s="61">
        <f>SUM(J43:J48)</f>
        <v>0</v>
      </c>
      <c r="K49" s="62" t="str">
        <f>IF(J49*14=0,"",J49*14)</f>
        <v/>
      </c>
      <c r="L49" s="63">
        <f>SUM(L43:L48)</f>
        <v>0</v>
      </c>
      <c r="M49" s="62" t="str">
        <f>IF(L49*14=0,"",L49*14)</f>
        <v/>
      </c>
      <c r="N49" s="64" t="s">
        <v>17</v>
      </c>
      <c r="O49" s="65" t="s">
        <v>17</v>
      </c>
      <c r="P49" s="61">
        <f>SUM(P43:P48)</f>
        <v>0</v>
      </c>
      <c r="Q49" s="62" t="str">
        <f>IF(P49*14=0,"",P49*14)</f>
        <v/>
      </c>
      <c r="R49" s="63">
        <f>SUM(R43:R48)</f>
        <v>0</v>
      </c>
      <c r="S49" s="62" t="str">
        <f>IF(R49*14=0,"",R49*14)</f>
        <v/>
      </c>
      <c r="T49" s="66" t="s">
        <v>17</v>
      </c>
      <c r="U49" s="65" t="s">
        <v>17</v>
      </c>
      <c r="V49" s="61">
        <f>SUM(V43:V48)</f>
        <v>0</v>
      </c>
      <c r="W49" s="62" t="str">
        <f>IF(V49*14=0,"",V49*14)</f>
        <v/>
      </c>
      <c r="X49" s="63">
        <f>SUM(X43:X48)</f>
        <v>0</v>
      </c>
      <c r="Y49" s="62" t="str">
        <f>IF(X49*14=0,"",X49*14)</f>
        <v/>
      </c>
      <c r="Z49" s="64" t="s">
        <v>17</v>
      </c>
      <c r="AA49" s="65" t="s">
        <v>17</v>
      </c>
      <c r="AB49" s="61">
        <f>SUM(AB43:AB48)</f>
        <v>1</v>
      </c>
      <c r="AC49" s="62">
        <f>IF(AB49*14=0,"",AB49*14)</f>
        <v>14</v>
      </c>
      <c r="AD49" s="63">
        <f>SUM(AD43:AD48)</f>
        <v>1</v>
      </c>
      <c r="AE49" s="62">
        <f>IF(AD49*14=0,"",AD49*14)</f>
        <v>14</v>
      </c>
      <c r="AF49" s="64" t="s">
        <v>17</v>
      </c>
      <c r="AG49" s="65" t="s">
        <v>17</v>
      </c>
      <c r="AH49" s="61">
        <f>SUM(AH43:AH48)</f>
        <v>1</v>
      </c>
      <c r="AI49" s="62">
        <f>IF(AH49*14=0,"",AH49*14)</f>
        <v>14</v>
      </c>
      <c r="AJ49" s="63">
        <f>SUM(AJ43:AJ48)</f>
        <v>1</v>
      </c>
      <c r="AK49" s="62">
        <f>IF(AJ49*14=0,"",AJ49*14)</f>
        <v>14</v>
      </c>
      <c r="AL49" s="64" t="s">
        <v>17</v>
      </c>
      <c r="AM49" s="65" t="s">
        <v>17</v>
      </c>
      <c r="AN49" s="61">
        <f>SUM(AN43:AN48)</f>
        <v>1</v>
      </c>
      <c r="AO49" s="62">
        <f>IF(AN49*14=0,"",AN49*14)</f>
        <v>14</v>
      </c>
      <c r="AP49" s="63">
        <f>SUM(AP43:AP48)</f>
        <v>1</v>
      </c>
      <c r="AQ49" s="62">
        <f>IF(AP49*14=0,"",AP49*14)</f>
        <v>14</v>
      </c>
      <c r="AR49" s="66" t="s">
        <v>17</v>
      </c>
      <c r="AS49" s="65" t="s">
        <v>17</v>
      </c>
      <c r="AT49" s="61">
        <f>SUM(AT43:AT48)</f>
        <v>1</v>
      </c>
      <c r="AU49" s="62">
        <f>IF(AT49*14=0,"",AT49*14)</f>
        <v>14</v>
      </c>
      <c r="AV49" s="63">
        <f>SUM(AV43:AV48)</f>
        <v>17</v>
      </c>
      <c r="AW49" s="62">
        <f>IF(AV49*15=0,"",AV49*15)</f>
        <v>255</v>
      </c>
      <c r="AX49" s="64" t="s">
        <v>17</v>
      </c>
      <c r="AY49" s="115" t="s">
        <v>17</v>
      </c>
      <c r="AZ49" s="67">
        <f>IF(D49+J49+P49+V49+AB49+AH49+AN49+AT49=0,"",D49+J49+P49+V49+AB49+AH49+AN49+AT49)</f>
        <v>4</v>
      </c>
      <c r="BA49" s="123">
        <f>IF((P49+V49+AB49+AH49+AN49+AT49)*14=0,"",(P49+V49+AB49+AH49+AN49+AT49)*14)</f>
        <v>56</v>
      </c>
      <c r="BB49" s="188">
        <f>SUM(BB43:BB48)</f>
        <v>20</v>
      </c>
      <c r="BC49" s="188">
        <f>SUM(BC43:BC48)</f>
        <v>296</v>
      </c>
      <c r="BD49" s="64" t="s">
        <v>17</v>
      </c>
      <c r="BE49" s="377" t="s">
        <v>40</v>
      </c>
      <c r="BF49" s="45"/>
      <c r="BG49" s="45"/>
    </row>
    <row r="50" spans="1:59" ht="15.75" customHeight="1" thickBot="1">
      <c r="A50" s="376"/>
      <c r="B50" s="60"/>
      <c r="C50" s="133" t="s">
        <v>42</v>
      </c>
      <c r="D50" s="61">
        <f>D41+D49</f>
        <v>0</v>
      </c>
      <c r="E50" s="62" t="str">
        <f>IF(D50*14=0,"",D50*14)</f>
        <v/>
      </c>
      <c r="F50" s="63">
        <f>F41+F49</f>
        <v>40</v>
      </c>
      <c r="G50" s="62">
        <f>IF(F50*14=0,"",F50*14)</f>
        <v>560</v>
      </c>
      <c r="H50" s="64" t="s">
        <v>17</v>
      </c>
      <c r="I50" s="65" t="s">
        <v>17</v>
      </c>
      <c r="J50" s="61">
        <f>J41+J49</f>
        <v>19</v>
      </c>
      <c r="K50" s="62">
        <f>IF(J50*14=0,"",J50*14)</f>
        <v>266</v>
      </c>
      <c r="L50" s="63">
        <f>L41+L49</f>
        <v>11</v>
      </c>
      <c r="M50" s="62">
        <f>IF(L50*14=0,"",L50*14)</f>
        <v>154</v>
      </c>
      <c r="N50" s="64" t="s">
        <v>17</v>
      </c>
      <c r="O50" s="65" t="s">
        <v>17</v>
      </c>
      <c r="P50" s="61">
        <f>P41+P49</f>
        <v>10</v>
      </c>
      <c r="Q50" s="62">
        <f>IF(P50*14=0,"",P50*14)</f>
        <v>140</v>
      </c>
      <c r="R50" s="63">
        <f>R41+R49</f>
        <v>21</v>
      </c>
      <c r="S50" s="62">
        <f>IF(R50*14=0,"",R50*14)</f>
        <v>294</v>
      </c>
      <c r="T50" s="66" t="s">
        <v>17</v>
      </c>
      <c r="U50" s="65" t="s">
        <v>17</v>
      </c>
      <c r="V50" s="61">
        <f>V41+V49</f>
        <v>16</v>
      </c>
      <c r="W50" s="62">
        <f>IF(V50*14=0,"",V50*14)</f>
        <v>224</v>
      </c>
      <c r="X50" s="63">
        <f>X41+X49</f>
        <v>16</v>
      </c>
      <c r="Y50" s="62">
        <f>IF(X50*14=0,"",X50*14)</f>
        <v>224</v>
      </c>
      <c r="Z50" s="64" t="s">
        <v>17</v>
      </c>
      <c r="AA50" s="65" t="s">
        <v>17</v>
      </c>
      <c r="AB50" s="61">
        <f>AB41+AB49</f>
        <v>17</v>
      </c>
      <c r="AC50" s="62">
        <f>IF(AB50*14=0,"",AB50*14)</f>
        <v>238</v>
      </c>
      <c r="AD50" s="63">
        <f>AD41+AD49</f>
        <v>11</v>
      </c>
      <c r="AE50" s="62">
        <f>IF(AD50*14=0,"",AD50*14)</f>
        <v>154</v>
      </c>
      <c r="AF50" s="64" t="s">
        <v>17</v>
      </c>
      <c r="AG50" s="65" t="s">
        <v>17</v>
      </c>
      <c r="AH50" s="61">
        <f>AH41+AH49</f>
        <v>15</v>
      </c>
      <c r="AI50" s="62">
        <f>IF(AH50*14=0,"",AH50*14)</f>
        <v>210</v>
      </c>
      <c r="AJ50" s="63">
        <f>AJ41+AJ49</f>
        <v>16</v>
      </c>
      <c r="AK50" s="62">
        <f>IF(AJ50*14=0,"",AJ50*14)</f>
        <v>224</v>
      </c>
      <c r="AL50" s="64" t="s">
        <v>17</v>
      </c>
      <c r="AM50" s="65" t="s">
        <v>17</v>
      </c>
      <c r="AN50" s="61">
        <f>AN41+AN49</f>
        <v>14</v>
      </c>
      <c r="AO50" s="62">
        <f>IF(AN50*14=0,"",AN50*14)</f>
        <v>196</v>
      </c>
      <c r="AP50" s="63">
        <f>AP41+AP49</f>
        <v>18</v>
      </c>
      <c r="AQ50" s="62">
        <f>IF(AP50*14=0,"",AP50*14)</f>
        <v>252</v>
      </c>
      <c r="AR50" s="66" t="s">
        <v>17</v>
      </c>
      <c r="AS50" s="65" t="s">
        <v>17</v>
      </c>
      <c r="AT50" s="61">
        <f>AT41+AT49</f>
        <v>4</v>
      </c>
      <c r="AU50" s="62">
        <f>IF(AT50*14=0,"",AT50*14)</f>
        <v>56</v>
      </c>
      <c r="AV50" s="63">
        <f>AV41+AV49</f>
        <v>30</v>
      </c>
      <c r="AW50" s="62">
        <f>IF(AV50*15=0,"",AV50*15)</f>
        <v>450</v>
      </c>
      <c r="AX50" s="64" t="s">
        <v>17</v>
      </c>
      <c r="AY50" s="115" t="s">
        <v>17</v>
      </c>
      <c r="AZ50" s="67">
        <f>IF(D50+J50+P50+V50+AB50+AN50+AT50+AH50=0,"",D50+J50+P50+V50+AB50+AN50+AT50+AH50)</f>
        <v>95</v>
      </c>
      <c r="BA50" s="123">
        <f>IF((D50+J50+P50+V50+AB50+AH50+AN50+AT50)*14=0,"",(D50+J50+P50+V50+AB50+AH50+AN50+AT50)*14)</f>
        <v>1330</v>
      </c>
      <c r="BB50" s="124">
        <f>IF(F50+L50+R50+X50+AD50+AP50+AV50+AJ50=0,"",F50+L50+R50+X50+AD50+AP50+AV50+AJ50)</f>
        <v>163</v>
      </c>
      <c r="BC50" s="89">
        <f t="shared" si="135"/>
        <v>2282</v>
      </c>
      <c r="BD50" s="64" t="s">
        <v>17</v>
      </c>
      <c r="BE50" s="377" t="s">
        <v>40</v>
      </c>
      <c r="BF50" s="45"/>
      <c r="BG50" s="45"/>
    </row>
    <row r="51" spans="1:59" s="36" customFormat="1" ht="15.75" customHeight="1">
      <c r="A51" s="373"/>
      <c r="B51" s="132"/>
      <c r="C51" s="69"/>
      <c r="D51" s="874"/>
      <c r="E51" s="875"/>
      <c r="F51" s="875"/>
      <c r="G51" s="875"/>
      <c r="H51" s="875"/>
      <c r="I51" s="875"/>
      <c r="J51" s="875"/>
      <c r="K51" s="875"/>
      <c r="L51" s="875"/>
      <c r="M51" s="875"/>
      <c r="N51" s="875"/>
      <c r="O51" s="875"/>
      <c r="P51" s="875"/>
      <c r="Q51" s="875"/>
      <c r="R51" s="875"/>
      <c r="S51" s="875"/>
      <c r="T51" s="875"/>
      <c r="U51" s="875"/>
      <c r="V51" s="875"/>
      <c r="W51" s="875"/>
      <c r="X51" s="875"/>
      <c r="Y51" s="875"/>
      <c r="Z51" s="875"/>
      <c r="AA51" s="875"/>
      <c r="AB51" s="874"/>
      <c r="AC51" s="875"/>
      <c r="AD51" s="875"/>
      <c r="AE51" s="875"/>
      <c r="AF51" s="875"/>
      <c r="AG51" s="875"/>
      <c r="AH51" s="875"/>
      <c r="AI51" s="875"/>
      <c r="AJ51" s="875"/>
      <c r="AK51" s="875"/>
      <c r="AL51" s="875"/>
      <c r="AM51" s="875"/>
      <c r="AN51" s="875"/>
      <c r="AO51" s="875"/>
      <c r="AP51" s="875"/>
      <c r="AQ51" s="875"/>
      <c r="AR51" s="875"/>
      <c r="AS51" s="875"/>
      <c r="AT51" s="875"/>
      <c r="AU51" s="875"/>
      <c r="AV51" s="875"/>
      <c r="AW51" s="875"/>
      <c r="AX51" s="875"/>
      <c r="AY51" s="875"/>
      <c r="AZ51" s="876"/>
      <c r="BA51" s="877"/>
      <c r="BB51" s="877"/>
      <c r="BC51" s="877"/>
      <c r="BD51" s="877"/>
      <c r="BE51" s="893"/>
      <c r="BF51" s="45"/>
      <c r="BG51" s="45"/>
    </row>
    <row r="52" spans="1:59" s="36" customFormat="1" ht="13.7" customHeight="1">
      <c r="A52" s="378"/>
      <c r="B52" s="294" t="s">
        <v>15</v>
      </c>
      <c r="C52" s="295" t="s">
        <v>20</v>
      </c>
      <c r="D52" s="326"/>
      <c r="E52" s="232"/>
      <c r="F52" s="232"/>
      <c r="G52" s="232"/>
      <c r="H52" s="233"/>
      <c r="I52" s="327"/>
      <c r="J52" s="296"/>
      <c r="K52" s="232"/>
      <c r="L52" s="232"/>
      <c r="M52" s="232"/>
      <c r="N52" s="233"/>
      <c r="O52" s="327"/>
      <c r="P52" s="297"/>
      <c r="Q52" s="232"/>
      <c r="R52" s="232"/>
      <c r="S52" s="232"/>
      <c r="T52" s="233"/>
      <c r="U52" s="233"/>
      <c r="V52" s="297"/>
      <c r="W52" s="232"/>
      <c r="X52" s="232"/>
      <c r="Y52" s="232"/>
      <c r="Z52" s="233"/>
      <c r="AA52" s="327"/>
      <c r="AB52" s="296"/>
      <c r="AC52" s="232"/>
      <c r="AD52" s="232"/>
      <c r="AE52" s="232"/>
      <c r="AF52" s="233"/>
      <c r="AG52" s="233"/>
      <c r="AH52" s="233"/>
      <c r="AI52" s="232"/>
      <c r="AJ52" s="232"/>
      <c r="AK52" s="18"/>
      <c r="AL52" s="27"/>
      <c r="AM52" s="361"/>
      <c r="AN52" s="296"/>
      <c r="AO52" s="232"/>
      <c r="AP52" s="232"/>
      <c r="AQ52" s="232"/>
      <c r="AR52" s="233"/>
      <c r="AS52" s="327"/>
      <c r="AT52" s="296"/>
      <c r="AU52" s="232"/>
      <c r="AV52" s="232"/>
      <c r="AW52" s="221"/>
      <c r="AX52" s="234"/>
      <c r="AY52" s="235"/>
      <c r="AZ52" s="70"/>
      <c r="BA52" s="236"/>
      <c r="BB52" s="236"/>
      <c r="BC52" s="236"/>
      <c r="BD52" s="236"/>
      <c r="BE52" s="379"/>
      <c r="BF52" s="45"/>
      <c r="BG52" s="45"/>
    </row>
    <row r="53" spans="1:59" s="36" customFormat="1" ht="13.7" customHeight="1">
      <c r="A53" s="380"/>
      <c r="B53" s="237" t="s">
        <v>15</v>
      </c>
      <c r="C53" s="238" t="s">
        <v>21</v>
      </c>
      <c r="D53" s="239"/>
      <c r="E53" s="232"/>
      <c r="F53" s="232"/>
      <c r="G53" s="232"/>
      <c r="H53" s="233"/>
      <c r="I53" s="240"/>
      <c r="J53" s="296"/>
      <c r="K53" s="232"/>
      <c r="L53" s="232"/>
      <c r="M53" s="232"/>
      <c r="N53" s="233"/>
      <c r="O53" s="240"/>
      <c r="P53" s="297"/>
      <c r="Q53" s="232"/>
      <c r="R53" s="232"/>
      <c r="S53" s="232"/>
      <c r="T53" s="233"/>
      <c r="U53" s="233"/>
      <c r="V53" s="297"/>
      <c r="W53" s="232"/>
      <c r="X53" s="232"/>
      <c r="Y53" s="232"/>
      <c r="Z53" s="233"/>
      <c r="AA53" s="240"/>
      <c r="AB53" s="296"/>
      <c r="AC53" s="232"/>
      <c r="AD53" s="232"/>
      <c r="AE53" s="232"/>
      <c r="AF53" s="233"/>
      <c r="AG53" s="233"/>
      <c r="AH53" s="233"/>
      <c r="AI53" s="232"/>
      <c r="AJ53" s="232"/>
      <c r="AK53" s="18"/>
      <c r="AL53" s="27"/>
      <c r="AM53" s="78"/>
      <c r="AN53" s="296"/>
      <c r="AO53" s="232"/>
      <c r="AP53" s="232"/>
      <c r="AQ53" s="232"/>
      <c r="AR53" s="233"/>
      <c r="AS53" s="240"/>
      <c r="AT53" s="296"/>
      <c r="AU53" s="232"/>
      <c r="AV53" s="232"/>
      <c r="AW53" s="221"/>
      <c r="AX53" s="234"/>
      <c r="AY53" s="235"/>
      <c r="AZ53" s="70"/>
      <c r="BA53" s="236"/>
      <c r="BB53" s="236"/>
      <c r="BC53" s="236"/>
      <c r="BD53" s="236"/>
      <c r="BE53" s="379"/>
      <c r="BF53" s="45"/>
      <c r="BG53" s="45"/>
    </row>
    <row r="54" spans="1:59" s="36" customFormat="1" ht="13.7" customHeight="1">
      <c r="A54" s="380"/>
      <c r="B54" s="237" t="s">
        <v>15</v>
      </c>
      <c r="C54" s="238" t="s">
        <v>30</v>
      </c>
      <c r="D54" s="239"/>
      <c r="E54" s="232"/>
      <c r="F54" s="232"/>
      <c r="G54" s="232"/>
      <c r="H54" s="233"/>
      <c r="I54" s="240"/>
      <c r="J54" s="296"/>
      <c r="K54" s="232"/>
      <c r="L54" s="232"/>
      <c r="M54" s="232"/>
      <c r="N54" s="233"/>
      <c r="O54" s="240"/>
      <c r="P54" s="297"/>
      <c r="Q54" s="232"/>
      <c r="R54" s="232"/>
      <c r="S54" s="232"/>
      <c r="T54" s="233"/>
      <c r="U54" s="233"/>
      <c r="V54" s="297"/>
      <c r="W54" s="232"/>
      <c r="X54" s="232"/>
      <c r="Y54" s="232"/>
      <c r="Z54" s="233"/>
      <c r="AA54" s="240"/>
      <c r="AB54" s="296"/>
      <c r="AC54" s="232"/>
      <c r="AD54" s="232"/>
      <c r="AE54" s="232"/>
      <c r="AF54" s="233"/>
      <c r="AG54" s="233"/>
      <c r="AH54" s="233"/>
      <c r="AI54" s="232"/>
      <c r="AJ54" s="232"/>
      <c r="AK54" s="18"/>
      <c r="AL54" s="27"/>
      <c r="AM54" s="78"/>
      <c r="AN54" s="296"/>
      <c r="AO54" s="232"/>
      <c r="AP54" s="232"/>
      <c r="AQ54" s="232"/>
      <c r="AR54" s="233"/>
      <c r="AS54" s="240"/>
      <c r="AT54" s="296"/>
      <c r="AU54" s="232"/>
      <c r="AV54" s="232"/>
      <c r="AW54" s="221"/>
      <c r="AX54" s="234"/>
      <c r="AY54" s="235"/>
      <c r="AZ54" s="70"/>
      <c r="BA54" s="236"/>
      <c r="BB54" s="236"/>
      <c r="BC54" s="236"/>
      <c r="BD54" s="236"/>
      <c r="BE54" s="379"/>
      <c r="BF54" s="45"/>
      <c r="BG54" s="45"/>
    </row>
    <row r="55" spans="1:59" s="36" customFormat="1" ht="15.75" customHeight="1">
      <c r="A55" s="894"/>
      <c r="B55" s="880"/>
      <c r="C55" s="880"/>
      <c r="D55" s="880"/>
      <c r="E55" s="880"/>
      <c r="F55" s="880"/>
      <c r="G55" s="880"/>
      <c r="H55" s="880"/>
      <c r="I55" s="880"/>
      <c r="J55" s="880"/>
      <c r="K55" s="880"/>
      <c r="L55" s="880"/>
      <c r="M55" s="880"/>
      <c r="N55" s="880"/>
      <c r="O55" s="880"/>
      <c r="P55" s="880"/>
      <c r="Q55" s="880"/>
      <c r="R55" s="880"/>
      <c r="S55" s="880"/>
      <c r="T55" s="880"/>
      <c r="U55" s="880"/>
      <c r="V55" s="880"/>
      <c r="W55" s="880"/>
      <c r="X55" s="880"/>
      <c r="Y55" s="880"/>
      <c r="Z55" s="880"/>
      <c r="AA55" s="880"/>
      <c r="AB55" s="328"/>
      <c r="AC55" s="328"/>
      <c r="AD55" s="328"/>
      <c r="AE55" s="328"/>
      <c r="AF55" s="328"/>
      <c r="AG55" s="328"/>
      <c r="AH55" s="328"/>
      <c r="AI55" s="328"/>
      <c r="AJ55" s="328"/>
      <c r="AK55" s="328"/>
      <c r="AL55" s="328"/>
      <c r="AM55" s="328"/>
      <c r="AN55" s="328"/>
      <c r="AO55" s="328"/>
      <c r="AP55" s="328"/>
      <c r="AQ55" s="328"/>
      <c r="AR55" s="328"/>
      <c r="AS55" s="328"/>
      <c r="AT55" s="328"/>
      <c r="AU55" s="328"/>
      <c r="AV55" s="328"/>
      <c r="AW55" s="300"/>
      <c r="AX55" s="300"/>
      <c r="AY55" s="300"/>
      <c r="AZ55" s="329"/>
      <c r="BA55" s="330"/>
      <c r="BB55" s="330"/>
      <c r="BC55" s="330"/>
      <c r="BD55" s="330"/>
      <c r="BE55" s="381"/>
      <c r="BF55" s="45"/>
      <c r="BG55" s="45"/>
    </row>
    <row r="56" spans="1:59" s="36" customFormat="1" ht="15.75" customHeight="1">
      <c r="A56" s="895" t="s">
        <v>22</v>
      </c>
      <c r="B56" s="882"/>
      <c r="C56" s="882"/>
      <c r="D56" s="882"/>
      <c r="E56" s="882"/>
      <c r="F56" s="882"/>
      <c r="G56" s="882"/>
      <c r="H56" s="882"/>
      <c r="I56" s="882"/>
      <c r="J56" s="882"/>
      <c r="K56" s="882"/>
      <c r="L56" s="882"/>
      <c r="M56" s="882"/>
      <c r="N56" s="882"/>
      <c r="O56" s="882"/>
      <c r="P56" s="882"/>
      <c r="Q56" s="882"/>
      <c r="R56" s="882"/>
      <c r="S56" s="882"/>
      <c r="T56" s="882"/>
      <c r="U56" s="882"/>
      <c r="V56" s="882"/>
      <c r="W56" s="882"/>
      <c r="X56" s="882"/>
      <c r="Y56" s="882"/>
      <c r="Z56" s="882"/>
      <c r="AA56" s="88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2"/>
      <c r="AZ56" s="329"/>
      <c r="BA56" s="330"/>
      <c r="BB56" s="330"/>
      <c r="BC56" s="330"/>
      <c r="BD56" s="330"/>
      <c r="BE56" s="381"/>
      <c r="BF56" s="45"/>
      <c r="BG56" s="45"/>
    </row>
    <row r="57" spans="1:59" s="36" customFormat="1" ht="15.75" customHeight="1">
      <c r="A57" s="382"/>
      <c r="B57" s="334"/>
      <c r="C57" s="335" t="s">
        <v>23</v>
      </c>
      <c r="D57" s="242"/>
      <c r="E57" s="243"/>
      <c r="F57" s="243"/>
      <c r="G57" s="243"/>
      <c r="H57" s="216"/>
      <c r="I57" s="244" t="str">
        <f>IF(COUNTIF(I11:I54,"A")=0,"",COUNTIF(I11:I54,"A"))</f>
        <v/>
      </c>
      <c r="J57" s="242"/>
      <c r="K57" s="243"/>
      <c r="L57" s="243"/>
      <c r="M57" s="243"/>
      <c r="N57" s="216"/>
      <c r="O57" s="244" t="str">
        <f>IF(COUNTIF(O11:O54,"A")=0,"",COUNTIF(O11:O54,"A"))</f>
        <v/>
      </c>
      <c r="P57" s="242"/>
      <c r="Q57" s="243"/>
      <c r="R57" s="243"/>
      <c r="S57" s="243"/>
      <c r="T57" s="216"/>
      <c r="U57" s="244" t="str">
        <f>IF(COUNTIF(U11:U54,"A")=0,"",COUNTIF(U11:U54,"A"))</f>
        <v/>
      </c>
      <c r="V57" s="242"/>
      <c r="W57" s="243"/>
      <c r="X57" s="243"/>
      <c r="Y57" s="243"/>
      <c r="Z57" s="216"/>
      <c r="AA57" s="244" t="str">
        <f>IF(COUNTIF(AA11:AA54,"A")=0,"",COUNTIF(AA11:AA54,"A"))</f>
        <v/>
      </c>
      <c r="AB57" s="242"/>
      <c r="AC57" s="243"/>
      <c r="AD57" s="243"/>
      <c r="AE57" s="243"/>
      <c r="AF57" s="216"/>
      <c r="AG57" s="244" t="str">
        <f>IF(COUNTIF(AG11:AG54,"A")=0,"",COUNTIF(AG11:AG54,"A"))</f>
        <v/>
      </c>
      <c r="AH57" s="242"/>
      <c r="AI57" s="243"/>
      <c r="AJ57" s="243"/>
      <c r="AK57" s="243"/>
      <c r="AL57" s="216"/>
      <c r="AM57" s="244" t="str">
        <f>IF(COUNTIF(AM11:AM54,"A")=0,"",COUNTIF(AM11:AM54,"A"))</f>
        <v/>
      </c>
      <c r="AN57" s="242"/>
      <c r="AO57" s="243"/>
      <c r="AP57" s="243"/>
      <c r="AQ57" s="243"/>
      <c r="AR57" s="216"/>
      <c r="AS57" s="244" t="str">
        <f>IF(COUNTIF(AS11:AS54,"A")=0,"",COUNTIF(AS11:AS54,"A"))</f>
        <v/>
      </c>
      <c r="AT57" s="242"/>
      <c r="AU57" s="243"/>
      <c r="AV57" s="243"/>
      <c r="AW57" s="243"/>
      <c r="AX57" s="216"/>
      <c r="AY57" s="244" t="str">
        <f>IF(COUNTIF(AY11:AY54,"A")=0,"",COUNTIF(AY11:AY54,"A"))</f>
        <v/>
      </c>
      <c r="AZ57" s="336"/>
      <c r="BA57" s="243"/>
      <c r="BB57" s="243"/>
      <c r="BC57" s="243"/>
      <c r="BD57" s="216"/>
      <c r="BE57" s="245" t="str">
        <f t="shared" ref="BE57:BE69" si="142">IF(SUM(I57:AY57)=0,"",SUM(I57:AY57))</f>
        <v/>
      </c>
      <c r="BF57" s="45"/>
      <c r="BG57" s="45"/>
    </row>
    <row r="58" spans="1:59" s="36" customFormat="1" ht="15.75" customHeight="1">
      <c r="A58" s="382"/>
      <c r="B58" s="334"/>
      <c r="C58" s="335" t="s">
        <v>24</v>
      </c>
      <c r="D58" s="242"/>
      <c r="E58" s="243"/>
      <c r="F58" s="243"/>
      <c r="G58" s="243"/>
      <c r="H58" s="216"/>
      <c r="I58" s="244" t="str">
        <f>IF(COUNTIF(I11:I54,"B")=0,"",COUNTIF(I11:I54,"B"))</f>
        <v/>
      </c>
      <c r="J58" s="242"/>
      <c r="K58" s="243"/>
      <c r="L58" s="243"/>
      <c r="M58" s="243"/>
      <c r="N58" s="216"/>
      <c r="O58" s="244" t="str">
        <f>IF(COUNTIF(O11:O54,"B")=0,"",COUNTIF(O11:O54,"B"))</f>
        <v/>
      </c>
      <c r="P58" s="242"/>
      <c r="Q58" s="243"/>
      <c r="R58" s="243"/>
      <c r="S58" s="243"/>
      <c r="T58" s="216"/>
      <c r="U58" s="244" t="str">
        <f>IF(COUNTIF(U11:U54,"B")=0,"",COUNTIF(U11:U54,"B"))</f>
        <v/>
      </c>
      <c r="V58" s="242"/>
      <c r="W58" s="243"/>
      <c r="X58" s="243"/>
      <c r="Y58" s="243"/>
      <c r="Z58" s="216"/>
      <c r="AA58" s="244" t="str">
        <f>IF(COUNTIF(AA11:AA54,"B")=0,"",COUNTIF(AA11:AA54,"B"))</f>
        <v/>
      </c>
      <c r="AB58" s="242"/>
      <c r="AC58" s="243"/>
      <c r="AD58" s="243"/>
      <c r="AE58" s="243"/>
      <c r="AF58" s="216"/>
      <c r="AG58" s="244" t="str">
        <f>IF(COUNTIF(AG11:AG54,"B")=0,"",COUNTIF(AG11:AG54,"B"))</f>
        <v/>
      </c>
      <c r="AH58" s="242"/>
      <c r="AI58" s="243"/>
      <c r="AJ58" s="243"/>
      <c r="AK58" s="243"/>
      <c r="AL58" s="216"/>
      <c r="AM58" s="244" t="str">
        <f>IF(COUNTIF(AM11:AM54,"B")=0,"",COUNTIF(AM11:AM54,"B"))</f>
        <v/>
      </c>
      <c r="AN58" s="242"/>
      <c r="AO58" s="243"/>
      <c r="AP58" s="243"/>
      <c r="AQ58" s="243"/>
      <c r="AR58" s="216"/>
      <c r="AS58" s="244" t="str">
        <f>IF(COUNTIF(AS11:AS54,"B")=0,"",COUNTIF(AS11:AS54,"B"))</f>
        <v/>
      </c>
      <c r="AT58" s="242"/>
      <c r="AU58" s="243"/>
      <c r="AV58" s="243"/>
      <c r="AW58" s="243"/>
      <c r="AX58" s="216"/>
      <c r="AY58" s="244" t="str">
        <f>IF(COUNTIF(AY11:AY54,"B")=0,"",COUNTIF(AY11:AY54,"B"))</f>
        <v/>
      </c>
      <c r="AZ58" s="336"/>
      <c r="BA58" s="243"/>
      <c r="BB58" s="243"/>
      <c r="BC58" s="243"/>
      <c r="BD58" s="216"/>
      <c r="BE58" s="245" t="str">
        <f t="shared" si="142"/>
        <v/>
      </c>
      <c r="BF58" s="45"/>
      <c r="BG58" s="45"/>
    </row>
    <row r="59" spans="1:59" s="36" customFormat="1" ht="15.75" customHeight="1">
      <c r="A59" s="382"/>
      <c r="B59" s="334"/>
      <c r="C59" s="335" t="s">
        <v>57</v>
      </c>
      <c r="D59" s="242"/>
      <c r="E59" s="243"/>
      <c r="F59" s="243"/>
      <c r="G59" s="243"/>
      <c r="H59" s="216"/>
      <c r="I59" s="244" t="str">
        <f>IF(COUNTIF(I11:I54,"ÉÉ")=0,"",COUNTIF(I11:I54,"ÉÉ"))</f>
        <v/>
      </c>
      <c r="J59" s="242"/>
      <c r="K59" s="243"/>
      <c r="L59" s="243"/>
      <c r="M59" s="243"/>
      <c r="N59" s="216"/>
      <c r="O59" s="244" t="str">
        <f>IF(COUNTIF(O11:O54,"ÉÉ")=0,"",COUNTIF(O11:O54,"ÉÉ"))</f>
        <v/>
      </c>
      <c r="P59" s="242"/>
      <c r="Q59" s="243"/>
      <c r="R59" s="243"/>
      <c r="S59" s="243"/>
      <c r="T59" s="216"/>
      <c r="U59" s="244" t="str">
        <f>IF(COUNTIF(U11:U54,"ÉÉ")=0,"",COUNTIF(U11:U54,"ÉÉ"))</f>
        <v/>
      </c>
      <c r="V59" s="242"/>
      <c r="W59" s="243"/>
      <c r="X59" s="243"/>
      <c r="Y59" s="243"/>
      <c r="Z59" s="216"/>
      <c r="AA59" s="244">
        <f>IF(COUNTIF(AA11:AA54,"ÉÉ")=0,"",COUNTIF(AA11:AA54,"ÉÉ"))</f>
        <v>4</v>
      </c>
      <c r="AB59" s="242"/>
      <c r="AC59" s="243"/>
      <c r="AD59" s="243"/>
      <c r="AE59" s="243"/>
      <c r="AF59" s="216"/>
      <c r="AG59" s="244">
        <f>IF(COUNTIF(AG11:AG54,"ÉÉ")=0,"",COUNTIF(AG11:AG54,"ÉÉ"))</f>
        <v>5</v>
      </c>
      <c r="AH59" s="242"/>
      <c r="AI59" s="243"/>
      <c r="AJ59" s="243"/>
      <c r="AK59" s="243"/>
      <c r="AL59" s="216"/>
      <c r="AM59" s="244">
        <f>IF(COUNTIF(AM11:AM54,"ÉÉ")=0,"",COUNTIF(AM11:AM54,"ÉÉ"))</f>
        <v>3</v>
      </c>
      <c r="AN59" s="242"/>
      <c r="AO59" s="243"/>
      <c r="AP59" s="243"/>
      <c r="AQ59" s="243"/>
      <c r="AR59" s="216"/>
      <c r="AS59" s="244">
        <f>IF(COUNTIF(AS11:AS54,"ÉÉ")=0,"",COUNTIF(AS11:AS54,"ÉÉ"))</f>
        <v>2</v>
      </c>
      <c r="AT59" s="242"/>
      <c r="AU59" s="243"/>
      <c r="AV59" s="243"/>
      <c r="AW59" s="243"/>
      <c r="AX59" s="216"/>
      <c r="AY59" s="244">
        <f>IF(COUNTIF(AY11:AY54,"ÉÉ")=0,"",COUNTIF(AY11:AY54,"ÉÉ"))</f>
        <v>2</v>
      </c>
      <c r="AZ59" s="336"/>
      <c r="BA59" s="243"/>
      <c r="BB59" s="243"/>
      <c r="BC59" s="243"/>
      <c r="BD59" s="216"/>
      <c r="BE59" s="245">
        <f t="shared" si="142"/>
        <v>16</v>
      </c>
      <c r="BF59" s="45"/>
      <c r="BG59" s="45"/>
    </row>
    <row r="60" spans="1:59" s="36" customFormat="1" ht="15.75" customHeight="1">
      <c r="A60" s="382"/>
      <c r="B60" s="334"/>
      <c r="C60" s="335" t="s">
        <v>58</v>
      </c>
      <c r="D60" s="246"/>
      <c r="E60" s="247"/>
      <c r="F60" s="247"/>
      <c r="G60" s="247"/>
      <c r="H60" s="248"/>
      <c r="I60" s="244" t="str">
        <f>IF(COUNTIF(I11:I54,"ÉÉ(Z)")=0,"",COUNTIF(I11:I54,"ÉÉ(Z)"))</f>
        <v/>
      </c>
      <c r="J60" s="246"/>
      <c r="K60" s="247"/>
      <c r="L60" s="247"/>
      <c r="M60" s="247"/>
      <c r="N60" s="248"/>
      <c r="O60" s="244" t="str">
        <f>IF(COUNTIF(O11:O54,"ÉÉ(Z)")=0,"",COUNTIF(O11:O54,"ÉÉ(Z)"))</f>
        <v/>
      </c>
      <c r="P60" s="246"/>
      <c r="Q60" s="247"/>
      <c r="R60" s="247"/>
      <c r="S60" s="247"/>
      <c r="T60" s="248"/>
      <c r="U60" s="244" t="str">
        <f>IF(COUNTIF(U11:U54,"ÉÉ(Z)")=0,"",COUNTIF(U11:U54,"ÉÉ(Z)"))</f>
        <v/>
      </c>
      <c r="V60" s="246"/>
      <c r="W60" s="247"/>
      <c r="X60" s="247"/>
      <c r="Y60" s="247"/>
      <c r="Z60" s="248"/>
      <c r="AA60" s="244" t="str">
        <f>IF(COUNTIF(AA11:AA54,"ÉÉ(Z)")=0,"",COUNTIF(AA11:AA54,"ÉÉ(Z)"))</f>
        <v/>
      </c>
      <c r="AB60" s="246"/>
      <c r="AC60" s="247"/>
      <c r="AD60" s="247"/>
      <c r="AE60" s="247"/>
      <c r="AF60" s="248"/>
      <c r="AG60" s="244" t="str">
        <f>IF(COUNTIF(AG11:AG54,"ÉÉ(Z)")=0,"",COUNTIF(AG11:AG54,"ÉÉ(Z)"))</f>
        <v/>
      </c>
      <c r="AH60" s="246"/>
      <c r="AI60" s="247"/>
      <c r="AJ60" s="247"/>
      <c r="AK60" s="247"/>
      <c r="AL60" s="248"/>
      <c r="AM60" s="244" t="str">
        <f>IF(COUNTIF(AM11:AM54,"ÉÉ(Z)")=0,"",COUNTIF(AM11:AM54,"ÉÉ(Z)"))</f>
        <v/>
      </c>
      <c r="AN60" s="246"/>
      <c r="AO60" s="247"/>
      <c r="AP60" s="247"/>
      <c r="AQ60" s="247"/>
      <c r="AR60" s="248"/>
      <c r="AS60" s="244" t="str">
        <f>IF(COUNTIF(AS11:AS54,"ÉÉ(Z)")=0,"",COUNTIF(AS11:AS54,"ÉÉ(Z)"))</f>
        <v/>
      </c>
      <c r="AT60" s="246"/>
      <c r="AU60" s="247"/>
      <c r="AV60" s="247"/>
      <c r="AW60" s="247"/>
      <c r="AX60" s="248"/>
      <c r="AY60" s="244" t="str">
        <f>IF(COUNTIF(AY11:AY54,"ÉÉ(Z)")=0,"",COUNTIF(AY11:AY54,"ÉÉ(Z)"))</f>
        <v/>
      </c>
      <c r="AZ60" s="337"/>
      <c r="BA60" s="247"/>
      <c r="BB60" s="247"/>
      <c r="BC60" s="247"/>
      <c r="BD60" s="248"/>
      <c r="BE60" s="245" t="str">
        <f t="shared" si="142"/>
        <v/>
      </c>
      <c r="BF60" s="176"/>
      <c r="BG60" s="176"/>
    </row>
    <row r="61" spans="1:59" s="36" customFormat="1" ht="15.75" customHeight="1">
      <c r="A61" s="382"/>
      <c r="B61" s="334"/>
      <c r="C61" s="335" t="s">
        <v>59</v>
      </c>
      <c r="D61" s="242"/>
      <c r="E61" s="243"/>
      <c r="F61" s="243"/>
      <c r="G61" s="243"/>
      <c r="H61" s="216"/>
      <c r="I61" s="244" t="str">
        <f>IF(COUNTIF(I11:I54,"GYJ")=0,"",COUNTIF(I11:I54,"GYJ"))</f>
        <v/>
      </c>
      <c r="J61" s="242"/>
      <c r="K61" s="243"/>
      <c r="L61" s="243"/>
      <c r="M61" s="243"/>
      <c r="N61" s="216"/>
      <c r="O61" s="244" t="str">
        <f>IF(COUNTIF(O11:O54,"GYJ")=0,"",COUNTIF(O11:O54,"GYJ"))</f>
        <v/>
      </c>
      <c r="P61" s="242"/>
      <c r="Q61" s="243"/>
      <c r="R61" s="243"/>
      <c r="S61" s="243"/>
      <c r="T61" s="216"/>
      <c r="U61" s="244" t="str">
        <f>IF(COUNTIF(U11:U54,"GYJ")=0,"",COUNTIF(U11:U54,"GYJ"))</f>
        <v/>
      </c>
      <c r="V61" s="242"/>
      <c r="W61" s="243"/>
      <c r="X61" s="243"/>
      <c r="Y61" s="243"/>
      <c r="Z61" s="216"/>
      <c r="AA61" s="244">
        <f>IF(COUNTIF(AA11:AA54,"GYJ")=0,"",COUNTIF(AA11:AA54,"GYJ"))</f>
        <v>2</v>
      </c>
      <c r="AB61" s="242"/>
      <c r="AC61" s="243"/>
      <c r="AD61" s="243"/>
      <c r="AE61" s="243"/>
      <c r="AF61" s="216"/>
      <c r="AG61" s="244" t="str">
        <f>IF(COUNTIF(AG11:AG54,"GYJ")=0,"",COUNTIF(AG11:AG54,"GYJ"))</f>
        <v/>
      </c>
      <c r="AH61" s="242"/>
      <c r="AI61" s="243"/>
      <c r="AJ61" s="243"/>
      <c r="AK61" s="243"/>
      <c r="AL61" s="216"/>
      <c r="AM61" s="244">
        <f>IF(COUNTIF(AM11:AM54,"GYJ")=0,"",COUNTIF(AM11:AM54,"GYJ"))</f>
        <v>1</v>
      </c>
      <c r="AN61" s="242"/>
      <c r="AO61" s="243"/>
      <c r="AP61" s="243"/>
      <c r="AQ61" s="243"/>
      <c r="AR61" s="216"/>
      <c r="AS61" s="244">
        <f>IF(COUNTIF(AS11:AS54,"GYJ")=0,"",COUNTIF(AS11:AS54,"GYJ"))</f>
        <v>2</v>
      </c>
      <c r="AT61" s="242"/>
      <c r="AU61" s="243"/>
      <c r="AV61" s="243"/>
      <c r="AW61" s="243"/>
      <c r="AX61" s="216"/>
      <c r="AY61" s="244">
        <f>IF(COUNTIF(AY11:AY54,"GYJ")=0,"",COUNTIF(AY11:AY54,"GYJ"))</f>
        <v>2</v>
      </c>
      <c r="AZ61" s="336"/>
      <c r="BA61" s="243"/>
      <c r="BB61" s="243"/>
      <c r="BC61" s="243"/>
      <c r="BD61" s="216"/>
      <c r="BE61" s="245">
        <f t="shared" si="142"/>
        <v>7</v>
      </c>
      <c r="BF61" s="176"/>
      <c r="BG61" s="176"/>
    </row>
    <row r="62" spans="1:59" s="36" customFormat="1" ht="15.75" customHeight="1">
      <c r="A62" s="382"/>
      <c r="B62" s="338"/>
      <c r="C62" s="335" t="s">
        <v>60</v>
      </c>
      <c r="D62" s="242"/>
      <c r="E62" s="243"/>
      <c r="F62" s="243"/>
      <c r="G62" s="243"/>
      <c r="H62" s="216"/>
      <c r="I62" s="244" t="str">
        <f>IF(COUNTIF(I11:I54,"GYJ(Z)")=0,"",COUNTIF(I11:I54,"GYJ(Z)"))</f>
        <v/>
      </c>
      <c r="J62" s="242"/>
      <c r="K62" s="243"/>
      <c r="L62" s="243"/>
      <c r="M62" s="243"/>
      <c r="N62" s="216"/>
      <c r="O62" s="244" t="str">
        <f>IF(COUNTIF(O11:O54,"GYJ(Z)")=0,"",COUNTIF(O11:O54,"GYJ(Z)"))</f>
        <v/>
      </c>
      <c r="P62" s="242"/>
      <c r="Q62" s="243"/>
      <c r="R62" s="243"/>
      <c r="S62" s="243"/>
      <c r="T62" s="216"/>
      <c r="U62" s="244" t="str">
        <f>IF(COUNTIF(U11:U54,"GYJ(Z)")=0,"",COUNTIF(U11:U54,"GYJ(Z)"))</f>
        <v/>
      </c>
      <c r="V62" s="242"/>
      <c r="W62" s="243"/>
      <c r="X62" s="243"/>
      <c r="Y62" s="243"/>
      <c r="Z62" s="216"/>
      <c r="AA62" s="244" t="str">
        <f>IF(COUNTIF(AA11:AA54,"GYJ(Z)")=0,"",COUNTIF(AA11:AA54,"GYJ(Z)"))</f>
        <v/>
      </c>
      <c r="AB62" s="242"/>
      <c r="AC62" s="243"/>
      <c r="AD62" s="243"/>
      <c r="AE62" s="243"/>
      <c r="AF62" s="216"/>
      <c r="AG62" s="244" t="str">
        <f>IF(COUNTIF(AG11:AG54,"GYJ(Z)")=0,"",COUNTIF(AG11:AG54,"GYJ(Z)"))</f>
        <v/>
      </c>
      <c r="AH62" s="242"/>
      <c r="AI62" s="243"/>
      <c r="AJ62" s="243"/>
      <c r="AK62" s="243"/>
      <c r="AL62" s="216"/>
      <c r="AM62" s="244" t="str">
        <f>IF(COUNTIF(AM11:AM54,"GYJ(Z)")=0,"",COUNTIF(AM11:AM54,"GYJ(Z)"))</f>
        <v/>
      </c>
      <c r="AN62" s="242"/>
      <c r="AO62" s="243"/>
      <c r="AP62" s="243"/>
      <c r="AQ62" s="243"/>
      <c r="AR62" s="216"/>
      <c r="AS62" s="244" t="str">
        <f>IF(COUNTIF(AS11:AS54,"GYJ(Z)")=0,"",COUNTIF(AS11:AS54,"GYJ(Z)"))</f>
        <v/>
      </c>
      <c r="AT62" s="242"/>
      <c r="AU62" s="243"/>
      <c r="AV62" s="243"/>
      <c r="AW62" s="243"/>
      <c r="AX62" s="216"/>
      <c r="AY62" s="244">
        <f>IF(COUNTIF(AY11:AY54,"GYJ(Z)")=0,"",COUNTIF(AY11:AY54,"GYJ(Z)"))</f>
        <v>1</v>
      </c>
      <c r="AZ62" s="336"/>
      <c r="BA62" s="243"/>
      <c r="BB62" s="243"/>
      <c r="BC62" s="243"/>
      <c r="BD62" s="216"/>
      <c r="BE62" s="245">
        <f t="shared" si="142"/>
        <v>1</v>
      </c>
      <c r="BF62" s="176"/>
      <c r="BG62" s="176"/>
    </row>
    <row r="63" spans="1:59" s="36" customFormat="1" ht="15.75" customHeight="1">
      <c r="A63" s="382"/>
      <c r="B63" s="334"/>
      <c r="C63" s="249" t="s">
        <v>32</v>
      </c>
      <c r="D63" s="242"/>
      <c r="E63" s="243"/>
      <c r="F63" s="243"/>
      <c r="G63" s="243"/>
      <c r="H63" s="216"/>
      <c r="I63" s="244" t="str">
        <f>IF(COUNTIF(I11:I54,"K")=0,"",COUNTIF(I11:I54,"K"))</f>
        <v/>
      </c>
      <c r="J63" s="242"/>
      <c r="K63" s="243"/>
      <c r="L63" s="243"/>
      <c r="M63" s="243"/>
      <c r="N63" s="216"/>
      <c r="O63" s="244" t="str">
        <f>IF(COUNTIF(O11:O54,"K")=0,"",COUNTIF(O11:O54,"K"))</f>
        <v/>
      </c>
      <c r="P63" s="242"/>
      <c r="Q63" s="243"/>
      <c r="R63" s="243"/>
      <c r="S63" s="243"/>
      <c r="T63" s="216"/>
      <c r="U63" s="244" t="str">
        <f>IF(COUNTIF(U11:U54,"K")=0,"",COUNTIF(U11:U54,"K"))</f>
        <v/>
      </c>
      <c r="V63" s="242"/>
      <c r="W63" s="243"/>
      <c r="X63" s="243"/>
      <c r="Y63" s="243"/>
      <c r="Z63" s="216"/>
      <c r="AA63" s="244" t="str">
        <f>IF(COUNTIF(AA11:AA54,"K")=0,"",COUNTIF(AA11:AA54,"K"))</f>
        <v/>
      </c>
      <c r="AB63" s="242"/>
      <c r="AC63" s="243"/>
      <c r="AD63" s="243"/>
      <c r="AE63" s="243"/>
      <c r="AF63" s="216"/>
      <c r="AG63" s="244">
        <f>IF(COUNTIF(AG11:AG54,"K")=0,"",COUNTIF(AG11:AG54,"K"))</f>
        <v>2</v>
      </c>
      <c r="AH63" s="242"/>
      <c r="AI63" s="243"/>
      <c r="AJ63" s="243"/>
      <c r="AK63" s="243"/>
      <c r="AL63" s="216"/>
      <c r="AM63" s="244">
        <f>IF(COUNTIF(AM11:AM54,"K")=0,"",COUNTIF(AM11:AM54,"K"))</f>
        <v>2</v>
      </c>
      <c r="AN63" s="242"/>
      <c r="AO63" s="243"/>
      <c r="AP63" s="243"/>
      <c r="AQ63" s="243"/>
      <c r="AR63" s="216"/>
      <c r="AS63" s="244" t="str">
        <f>IF(COUNTIF(AS11:AS54,"K")=0,"",COUNTIF(AS11:AS54,"K"))</f>
        <v/>
      </c>
      <c r="AT63" s="242"/>
      <c r="AU63" s="243"/>
      <c r="AV63" s="243"/>
      <c r="AW63" s="243"/>
      <c r="AX63" s="216"/>
      <c r="AY63" s="244" t="str">
        <f>IF(COUNTIF(AY11:AY54,"K")=0,"",COUNTIF(AY11:AY54,"K"))</f>
        <v/>
      </c>
      <c r="AZ63" s="336"/>
      <c r="BA63" s="243"/>
      <c r="BB63" s="243"/>
      <c r="BC63" s="243"/>
      <c r="BD63" s="216"/>
      <c r="BE63" s="245">
        <f t="shared" si="142"/>
        <v>4</v>
      </c>
      <c r="BF63" s="176"/>
      <c r="BG63" s="176"/>
    </row>
    <row r="64" spans="1:59" s="36" customFormat="1" ht="15.75" customHeight="1">
      <c r="A64" s="382"/>
      <c r="B64" s="334"/>
      <c r="C64" s="249" t="s">
        <v>33</v>
      </c>
      <c r="D64" s="242"/>
      <c r="E64" s="243"/>
      <c r="F64" s="243"/>
      <c r="G64" s="243"/>
      <c r="H64" s="216"/>
      <c r="I64" s="244" t="str">
        <f>IF(COUNTIF(I11:I54,"K(Z)")=0,"",COUNTIF(I11:I54,"K(Z)"))</f>
        <v/>
      </c>
      <c r="J64" s="242"/>
      <c r="K64" s="243"/>
      <c r="L64" s="243"/>
      <c r="M64" s="243"/>
      <c r="N64" s="216"/>
      <c r="O64" s="244" t="str">
        <f>IF(COUNTIF(O11:O54,"K(Z)")=0,"",COUNTIF(O11:O54,"K(Z)"))</f>
        <v/>
      </c>
      <c r="P64" s="242"/>
      <c r="Q64" s="243"/>
      <c r="R64" s="243"/>
      <c r="S64" s="243"/>
      <c r="T64" s="216"/>
      <c r="U64" s="244" t="str">
        <f>IF(COUNTIF(U11:U54,"K(Z)")=0,"",COUNTIF(U11:U54,"K(Z)"))</f>
        <v/>
      </c>
      <c r="V64" s="242"/>
      <c r="W64" s="243"/>
      <c r="X64" s="243"/>
      <c r="Y64" s="243"/>
      <c r="Z64" s="216"/>
      <c r="AA64" s="244" t="str">
        <f>IF(COUNTIF(AA11:AA54,"K(Z)")=0,"",COUNTIF(AA11:AA54,"K(Z)"))</f>
        <v/>
      </c>
      <c r="AB64" s="242"/>
      <c r="AC64" s="243"/>
      <c r="AD64" s="243"/>
      <c r="AE64" s="243"/>
      <c r="AF64" s="216"/>
      <c r="AG64" s="244" t="str">
        <f>IF(COUNTIF(AG11:AG54,"K(Z)")=0,"",COUNTIF(AG11:AG54,"K(Z)"))</f>
        <v/>
      </c>
      <c r="AH64" s="242"/>
      <c r="AI64" s="243"/>
      <c r="AJ64" s="243"/>
      <c r="AK64" s="243"/>
      <c r="AL64" s="216"/>
      <c r="AM64" s="244">
        <f>IF(COUNTIF(AM11:AM54,"K(Z)")=0,"",COUNTIF(AM11:AM54,"K(Z)"))</f>
        <v>3</v>
      </c>
      <c r="AN64" s="242"/>
      <c r="AO64" s="243"/>
      <c r="AP64" s="243"/>
      <c r="AQ64" s="243"/>
      <c r="AR64" s="216"/>
      <c r="AS64" s="244">
        <f>IF(COUNTIF(AS11:AS54,"K(Z)")=0,"",COUNTIF(AS11:AS54,"K(Z)"))</f>
        <v>2</v>
      </c>
      <c r="AT64" s="242"/>
      <c r="AU64" s="243"/>
      <c r="AV64" s="243"/>
      <c r="AW64" s="243"/>
      <c r="AX64" s="216"/>
      <c r="AY64" s="244" t="str">
        <f>IF(COUNTIF(AY11:AY54,"K(Z)")=0,"",COUNTIF(AY11:AY54,"K(Z)"))</f>
        <v/>
      </c>
      <c r="AZ64" s="336"/>
      <c r="BA64" s="243"/>
      <c r="BB64" s="243"/>
      <c r="BC64" s="243"/>
      <c r="BD64" s="216"/>
      <c r="BE64" s="245">
        <f t="shared" si="142"/>
        <v>5</v>
      </c>
      <c r="BF64" s="176"/>
      <c r="BG64" s="176"/>
    </row>
    <row r="65" spans="1:59" s="36" customFormat="1" ht="15.75" customHeight="1">
      <c r="A65" s="382"/>
      <c r="B65" s="334"/>
      <c r="C65" s="335" t="s">
        <v>25</v>
      </c>
      <c r="D65" s="242"/>
      <c r="E65" s="243"/>
      <c r="F65" s="243"/>
      <c r="G65" s="243"/>
      <c r="H65" s="216"/>
      <c r="I65" s="244" t="str">
        <f>IF(COUNTIF(I11:I54,"AV")=0,"",COUNTIF(I11:I54,"AV"))</f>
        <v/>
      </c>
      <c r="J65" s="242"/>
      <c r="K65" s="243"/>
      <c r="L65" s="243"/>
      <c r="M65" s="243"/>
      <c r="N65" s="216"/>
      <c r="O65" s="244" t="str">
        <f>IF(COUNTIF(O11:O54,"AV")=0,"",COUNTIF(O11:O54,"AV"))</f>
        <v/>
      </c>
      <c r="P65" s="242"/>
      <c r="Q65" s="243"/>
      <c r="R65" s="243"/>
      <c r="S65" s="243"/>
      <c r="T65" s="216"/>
      <c r="U65" s="244" t="str">
        <f>IF(COUNTIF(U11:U54,"AV")=0,"",COUNTIF(U11:U54,"AV"))</f>
        <v/>
      </c>
      <c r="V65" s="242"/>
      <c r="W65" s="243"/>
      <c r="X65" s="243"/>
      <c r="Y65" s="243"/>
      <c r="Z65" s="216"/>
      <c r="AA65" s="244" t="str">
        <f>IF(COUNTIF(AA11:AA54,"AV")=0,"",COUNTIF(AA11:AA54,"AV"))</f>
        <v/>
      </c>
      <c r="AB65" s="242"/>
      <c r="AC65" s="243"/>
      <c r="AD65" s="243"/>
      <c r="AE65" s="243"/>
      <c r="AF65" s="216"/>
      <c r="AG65" s="244" t="str">
        <f>IF(COUNTIF(AG11:AG54,"AV")=0,"",COUNTIF(AG11:AG54,"AV"))</f>
        <v/>
      </c>
      <c r="AH65" s="242"/>
      <c r="AI65" s="243"/>
      <c r="AJ65" s="243"/>
      <c r="AK65" s="243"/>
      <c r="AL65" s="216"/>
      <c r="AM65" s="244" t="str">
        <f>IF(COUNTIF(AM11:AM54,"AV")=0,"",COUNTIF(AM11:AM54,"AV"))</f>
        <v/>
      </c>
      <c r="AN65" s="242"/>
      <c r="AO65" s="243"/>
      <c r="AP65" s="243"/>
      <c r="AQ65" s="243"/>
      <c r="AR65" s="216"/>
      <c r="AS65" s="244" t="str">
        <f>IF(COUNTIF(AS11:AS54,"AV")=0,"",COUNTIF(AS11:AS54,"AV"))</f>
        <v/>
      </c>
      <c r="AT65" s="242"/>
      <c r="AU65" s="243"/>
      <c r="AV65" s="243"/>
      <c r="AW65" s="243"/>
      <c r="AX65" s="216"/>
      <c r="AY65" s="244" t="str">
        <f>IF(COUNTIF(AY11:AY54,"AV")=0,"",COUNTIF(AY11:AY54,"AV"))</f>
        <v/>
      </c>
      <c r="AZ65" s="336"/>
      <c r="BA65" s="243"/>
      <c r="BB65" s="243"/>
      <c r="BC65" s="243"/>
      <c r="BD65" s="216"/>
      <c r="BE65" s="245" t="str">
        <f t="shared" si="142"/>
        <v/>
      </c>
      <c r="BF65" s="176"/>
      <c r="BG65" s="176"/>
    </row>
    <row r="66" spans="1:59" s="36" customFormat="1" ht="15.75" customHeight="1">
      <c r="A66" s="382"/>
      <c r="B66" s="334"/>
      <c r="C66" s="335" t="s">
        <v>61</v>
      </c>
      <c r="D66" s="242"/>
      <c r="E66" s="243"/>
      <c r="F66" s="243"/>
      <c r="G66" s="243"/>
      <c r="H66" s="216"/>
      <c r="I66" s="244" t="str">
        <f>IF(COUNTIF(I11:I54,"KV")=0,"",COUNTIF(I11:I54,"KV"))</f>
        <v/>
      </c>
      <c r="J66" s="242"/>
      <c r="K66" s="243"/>
      <c r="L66" s="243"/>
      <c r="M66" s="243"/>
      <c r="N66" s="216"/>
      <c r="O66" s="244" t="str">
        <f>IF(COUNTIF(O11:O54,"KV")=0,"",COUNTIF(O11:O54,"KV"))</f>
        <v/>
      </c>
      <c r="P66" s="242"/>
      <c r="Q66" s="243"/>
      <c r="R66" s="243"/>
      <c r="S66" s="243"/>
      <c r="T66" s="216"/>
      <c r="U66" s="244" t="str">
        <f>IF(COUNTIF(U11:U54,"KV")=0,"",COUNTIF(U11:U54,"KV"))</f>
        <v/>
      </c>
      <c r="V66" s="242"/>
      <c r="W66" s="243"/>
      <c r="X66" s="243"/>
      <c r="Y66" s="243"/>
      <c r="Z66" s="216"/>
      <c r="AA66" s="244" t="str">
        <f>IF(COUNTIF(AA11:AA54,"KV")=0,"",COUNTIF(AA11:AA54,"KV"))</f>
        <v/>
      </c>
      <c r="AB66" s="242"/>
      <c r="AC66" s="243"/>
      <c r="AD66" s="243"/>
      <c r="AE66" s="243"/>
      <c r="AF66" s="216"/>
      <c r="AG66" s="244" t="str">
        <f>IF(COUNTIF(AG11:AG54,"KV")=0,"",COUNTIF(AG11:AG54,"KV"))</f>
        <v/>
      </c>
      <c r="AH66" s="242"/>
      <c r="AI66" s="243"/>
      <c r="AJ66" s="243"/>
      <c r="AK66" s="243"/>
      <c r="AL66" s="216"/>
      <c r="AM66" s="244" t="str">
        <f>IF(COUNTIF(AM11:AM54,"KV")=0,"",COUNTIF(AM11:AM54,"KV"))</f>
        <v/>
      </c>
      <c r="AN66" s="242"/>
      <c r="AO66" s="243"/>
      <c r="AP66" s="243"/>
      <c r="AQ66" s="243"/>
      <c r="AR66" s="216"/>
      <c r="AS66" s="244" t="str">
        <f>IF(COUNTIF(AS11:AS54,"KV")=0,"",COUNTIF(AS11:AS54,"KV"))</f>
        <v/>
      </c>
      <c r="AT66" s="242"/>
      <c r="AU66" s="243"/>
      <c r="AV66" s="243"/>
      <c r="AW66" s="243"/>
      <c r="AX66" s="216"/>
      <c r="AY66" s="244" t="str">
        <f>IF(COUNTIF(AY11:AY54,"KV")=0,"",COUNTIF(AY11:AY54,"KV"))</f>
        <v/>
      </c>
      <c r="AZ66" s="336"/>
      <c r="BA66" s="243"/>
      <c r="BB66" s="243"/>
      <c r="BC66" s="243"/>
      <c r="BD66" s="216"/>
      <c r="BE66" s="245" t="str">
        <f t="shared" si="142"/>
        <v/>
      </c>
      <c r="BF66" s="176"/>
      <c r="BG66" s="176"/>
    </row>
    <row r="67" spans="1:59" s="36" customFormat="1" ht="15.75" customHeight="1">
      <c r="A67" s="382"/>
      <c r="B67" s="334"/>
      <c r="C67" s="335" t="s">
        <v>62</v>
      </c>
      <c r="D67" s="250"/>
      <c r="E67" s="285"/>
      <c r="F67" s="285"/>
      <c r="G67" s="285"/>
      <c r="H67" s="268"/>
      <c r="I67" s="244" t="str">
        <f>IF(COUNTIF(I11:I54,"SZG")=0,"",COUNTIF(I11:I54,"SZG"))</f>
        <v/>
      </c>
      <c r="J67" s="250"/>
      <c r="K67" s="285"/>
      <c r="L67" s="285"/>
      <c r="M67" s="285"/>
      <c r="N67" s="268"/>
      <c r="O67" s="244" t="str">
        <f>IF(COUNTIF(O11:O54,"SZG")=0,"",COUNTIF(O11:O54,"SZG"))</f>
        <v/>
      </c>
      <c r="P67" s="250"/>
      <c r="Q67" s="285"/>
      <c r="R67" s="285"/>
      <c r="S67" s="285"/>
      <c r="T67" s="268"/>
      <c r="U67" s="244" t="str">
        <f>IF(COUNTIF(U11:U54,"SZG")=0,"",COUNTIF(U11:U54,"SZG"))</f>
        <v/>
      </c>
      <c r="V67" s="250"/>
      <c r="W67" s="285"/>
      <c r="X67" s="285"/>
      <c r="Y67" s="285"/>
      <c r="Z67" s="268"/>
      <c r="AA67" s="244" t="str">
        <f>IF(COUNTIF(AA11:AA54,"SZG")=0,"",COUNTIF(AA11:AA54,"SZG"))</f>
        <v/>
      </c>
      <c r="AB67" s="250"/>
      <c r="AC67" s="285"/>
      <c r="AD67" s="285"/>
      <c r="AE67" s="285"/>
      <c r="AF67" s="268"/>
      <c r="AG67" s="244" t="str">
        <f>IF(COUNTIF(AG11:AG54,"SZG")=0,"",COUNTIF(AG11:AG54,"SZG"))</f>
        <v/>
      </c>
      <c r="AH67" s="250"/>
      <c r="AI67" s="285"/>
      <c r="AJ67" s="285"/>
      <c r="AK67" s="285"/>
      <c r="AL67" s="268"/>
      <c r="AM67" s="244" t="str">
        <f>IF(COUNTIF(AM11:AM54,"SZG")=0,"",COUNTIF(AM11:AM54,"SZG"))</f>
        <v/>
      </c>
      <c r="AN67" s="250"/>
      <c r="AO67" s="285"/>
      <c r="AP67" s="285"/>
      <c r="AQ67" s="285"/>
      <c r="AR67" s="268"/>
      <c r="AS67" s="244" t="str">
        <f>IF(COUNTIF(AS11:AS54,"SZG")=0,"",COUNTIF(AS11:AS54,"SZG"))</f>
        <v/>
      </c>
      <c r="AT67" s="250"/>
      <c r="AU67" s="285"/>
      <c r="AV67" s="285"/>
      <c r="AW67" s="285"/>
      <c r="AX67" s="268"/>
      <c r="AY67" s="244" t="str">
        <f>IF(COUNTIF(AY11:AY54,"SZG")=0,"",COUNTIF(AY11:AY54,"SZG"))</f>
        <v/>
      </c>
      <c r="AZ67" s="336"/>
      <c r="BA67" s="243"/>
      <c r="BB67" s="243"/>
      <c r="BC67" s="243"/>
      <c r="BD67" s="216"/>
      <c r="BE67" s="245" t="str">
        <f t="shared" si="142"/>
        <v/>
      </c>
      <c r="BF67" s="176"/>
      <c r="BG67" s="176"/>
    </row>
    <row r="68" spans="1:59" s="36" customFormat="1" ht="15.75" customHeight="1">
      <c r="A68" s="382"/>
      <c r="B68" s="334"/>
      <c r="C68" s="335" t="s">
        <v>63</v>
      </c>
      <c r="D68" s="250"/>
      <c r="E68" s="285"/>
      <c r="F68" s="285"/>
      <c r="G68" s="285"/>
      <c r="H68" s="268"/>
      <c r="I68" s="244" t="str">
        <f>IF(COUNTIF(I11:I54,"ZV")=0,"",COUNTIF(I11:I54,"ZV"))</f>
        <v/>
      </c>
      <c r="J68" s="250"/>
      <c r="K68" s="285"/>
      <c r="L68" s="285"/>
      <c r="M68" s="285"/>
      <c r="N68" s="268"/>
      <c r="O68" s="244" t="str">
        <f>IF(COUNTIF(O11:O54,"ZV")=0,"",COUNTIF(O11:O54,"ZV"))</f>
        <v/>
      </c>
      <c r="P68" s="250"/>
      <c r="Q68" s="285"/>
      <c r="R68" s="285"/>
      <c r="S68" s="285"/>
      <c r="T68" s="268"/>
      <c r="U68" s="244" t="str">
        <f>IF(COUNTIF(U11:U54,"ZV")=0,"",COUNTIF(U11:U54,"ZV"))</f>
        <v/>
      </c>
      <c r="V68" s="250"/>
      <c r="W68" s="285"/>
      <c r="X68" s="285"/>
      <c r="Y68" s="285"/>
      <c r="Z68" s="268"/>
      <c r="AA68" s="244" t="str">
        <f>IF(COUNTIF(AA11:AA54,"ZV")=0,"",COUNTIF(AA11:AA54,"ZV"))</f>
        <v/>
      </c>
      <c r="AB68" s="250"/>
      <c r="AC68" s="285"/>
      <c r="AD68" s="285"/>
      <c r="AE68" s="285"/>
      <c r="AF68" s="268"/>
      <c r="AG68" s="244" t="str">
        <f>IF(COUNTIF(AG11:AG54,"ZV")=0,"",COUNTIF(AG11:AG54,"ZV"))</f>
        <v/>
      </c>
      <c r="AH68" s="250"/>
      <c r="AI68" s="285"/>
      <c r="AJ68" s="285"/>
      <c r="AK68" s="285"/>
      <c r="AL68" s="268"/>
      <c r="AM68" s="244" t="str">
        <f>IF(COUNTIF(AM11:AM54,"ZV")=0,"",COUNTIF(AM11:AM54,"ZV"))</f>
        <v/>
      </c>
      <c r="AN68" s="250"/>
      <c r="AO68" s="285"/>
      <c r="AP68" s="285"/>
      <c r="AQ68" s="285"/>
      <c r="AR68" s="268"/>
      <c r="AS68" s="244" t="str">
        <f>IF(COUNTIF(AS11:AS54,"ZV")=0,"",COUNTIF(AS11:AS54,"ZV"))</f>
        <v/>
      </c>
      <c r="AT68" s="250"/>
      <c r="AU68" s="285"/>
      <c r="AV68" s="285"/>
      <c r="AW68" s="285"/>
      <c r="AX68" s="268"/>
      <c r="AY68" s="244" t="str">
        <f>IF(COUNTIF(AY11:AY54,"ZV")=0,"",COUNTIF(AY11:AY54,"ZV"))</f>
        <v/>
      </c>
      <c r="AZ68" s="336"/>
      <c r="BA68" s="243"/>
      <c r="BB68" s="243"/>
      <c r="BC68" s="243"/>
      <c r="BD68" s="216"/>
      <c r="BE68" s="245" t="str">
        <f t="shared" si="142"/>
        <v/>
      </c>
      <c r="BF68" s="176"/>
      <c r="BG68" s="176"/>
    </row>
    <row r="69" spans="1:59" s="36" customFormat="1" ht="15.75" customHeight="1" thickBot="1">
      <c r="A69" s="383"/>
      <c r="B69" s="384"/>
      <c r="C69" s="385" t="s">
        <v>26</v>
      </c>
      <c r="D69" s="386"/>
      <c r="E69" s="387"/>
      <c r="F69" s="387"/>
      <c r="G69" s="387"/>
      <c r="H69" s="388"/>
      <c r="I69" s="389" t="str">
        <f>IF(SUM(I57:I68)=0,"",SUM(I57:I68))</f>
        <v/>
      </c>
      <c r="J69" s="386"/>
      <c r="K69" s="387"/>
      <c r="L69" s="387"/>
      <c r="M69" s="387"/>
      <c r="N69" s="388"/>
      <c r="O69" s="389" t="str">
        <f>IF(SUM(O57:O68)=0,"",SUM(O57:O68))</f>
        <v/>
      </c>
      <c r="P69" s="386"/>
      <c r="Q69" s="387"/>
      <c r="R69" s="387"/>
      <c r="S69" s="387"/>
      <c r="T69" s="388"/>
      <c r="U69" s="389" t="str">
        <f>IF(SUM(U57:U68)=0,"",SUM(U57:U68))</f>
        <v/>
      </c>
      <c r="V69" s="386"/>
      <c r="W69" s="387"/>
      <c r="X69" s="387"/>
      <c r="Y69" s="387"/>
      <c r="Z69" s="388"/>
      <c r="AA69" s="389">
        <f>IF(SUM(AA57:AA68)=0,"",SUM(AA57:AA68))</f>
        <v>6</v>
      </c>
      <c r="AB69" s="386"/>
      <c r="AC69" s="387"/>
      <c r="AD69" s="387"/>
      <c r="AE69" s="387"/>
      <c r="AF69" s="388"/>
      <c r="AG69" s="389">
        <f>IF(SUM(AG57:AG68)=0,"",SUM(AG57:AG68))</f>
        <v>7</v>
      </c>
      <c r="AH69" s="386"/>
      <c r="AI69" s="387"/>
      <c r="AJ69" s="387"/>
      <c r="AK69" s="387"/>
      <c r="AL69" s="388"/>
      <c r="AM69" s="389">
        <f>IF(SUM(AM57:AM68)=0,"",SUM(AM57:AM68))</f>
        <v>9</v>
      </c>
      <c r="AN69" s="386"/>
      <c r="AO69" s="387"/>
      <c r="AP69" s="387"/>
      <c r="AQ69" s="387"/>
      <c r="AR69" s="388"/>
      <c r="AS69" s="389">
        <f>IF(SUM(AS57:AS68)=0,"",SUM(AS57:AS68))</f>
        <v>6</v>
      </c>
      <c r="AT69" s="386"/>
      <c r="AU69" s="387"/>
      <c r="AV69" s="387"/>
      <c r="AW69" s="387"/>
      <c r="AX69" s="388"/>
      <c r="AY69" s="389">
        <f>IF(SUM(AY57:AY68)=0,"",SUM(AY57:AY68))</f>
        <v>5</v>
      </c>
      <c r="AZ69" s="390"/>
      <c r="BA69" s="387"/>
      <c r="BB69" s="387"/>
      <c r="BC69" s="387"/>
      <c r="BD69" s="388"/>
      <c r="BE69" s="391">
        <f t="shared" si="142"/>
        <v>33</v>
      </c>
      <c r="BF69" s="176"/>
      <c r="BG69" s="176"/>
    </row>
    <row r="70" spans="1:59" s="36" customFormat="1" ht="15.75" customHeight="1" thickTop="1">
      <c r="A70" s="71"/>
      <c r="B70" s="151"/>
      <c r="C70" s="151"/>
      <c r="BF70" s="176"/>
      <c r="BG70" s="176"/>
    </row>
    <row r="71" spans="1:59" s="36" customFormat="1" ht="15.75" customHeight="1">
      <c r="A71" s="71"/>
      <c r="B71" s="151"/>
      <c r="C71" s="151"/>
      <c r="BF71" s="176"/>
      <c r="BG71" s="176"/>
    </row>
    <row r="72" spans="1:59" s="36" customFormat="1" ht="15.75" customHeight="1">
      <c r="A72" s="71"/>
      <c r="B72" s="151"/>
      <c r="C72" s="151"/>
      <c r="BF72" s="176"/>
      <c r="BG72" s="176"/>
    </row>
    <row r="73" spans="1:59" s="36" customFormat="1" ht="15.75" customHeight="1">
      <c r="A73" s="71"/>
      <c r="B73" s="151"/>
      <c r="C73" s="151"/>
      <c r="BF73" s="176"/>
      <c r="BG73" s="176"/>
    </row>
    <row r="74" spans="1:59" s="36" customFormat="1" ht="15.75" customHeight="1">
      <c r="A74" s="71"/>
      <c r="B74" s="151"/>
      <c r="C74" s="151"/>
      <c r="BF74" s="176"/>
      <c r="BG74" s="176"/>
    </row>
    <row r="75" spans="1:59" s="36" customFormat="1" ht="15.75" customHeight="1">
      <c r="A75" s="71"/>
      <c r="B75" s="151"/>
      <c r="C75" s="151"/>
      <c r="BF75" s="176"/>
      <c r="BG75" s="176"/>
    </row>
    <row r="76" spans="1:59" s="36" customFormat="1" ht="15.75" customHeight="1">
      <c r="A76" s="71"/>
      <c r="B76" s="151"/>
      <c r="C76" s="151"/>
      <c r="BF76" s="176"/>
      <c r="BG76" s="176"/>
    </row>
    <row r="77" spans="1:59" s="36" customFormat="1" ht="15.75" customHeight="1">
      <c r="A77" s="71"/>
      <c r="B77" s="151"/>
      <c r="C77" s="151"/>
      <c r="BF77" s="176"/>
      <c r="BG77" s="176"/>
    </row>
    <row r="78" spans="1:59" s="36" customFormat="1" ht="15.75" customHeight="1">
      <c r="A78" s="71"/>
      <c r="B78" s="151"/>
      <c r="C78" s="151"/>
      <c r="BF78" s="176"/>
      <c r="BG78" s="176"/>
    </row>
    <row r="79" spans="1:59" s="36" customFormat="1" ht="15.75" customHeight="1">
      <c r="A79" s="71"/>
      <c r="B79" s="151"/>
      <c r="C79" s="151"/>
      <c r="BF79" s="176"/>
      <c r="BG79" s="176"/>
    </row>
    <row r="80" spans="1:59" s="36" customFormat="1" ht="15.75" customHeight="1">
      <c r="A80" s="71"/>
      <c r="B80" s="151"/>
      <c r="C80" s="151"/>
      <c r="BF80" s="176"/>
      <c r="BG80" s="176"/>
    </row>
    <row r="81" spans="1:59" s="36" customFormat="1" ht="15.75" customHeight="1">
      <c r="A81" s="71"/>
      <c r="B81" s="151"/>
      <c r="C81" s="151"/>
      <c r="BF81" s="176"/>
      <c r="BG81" s="176"/>
    </row>
    <row r="82" spans="1:59" s="36" customFormat="1" ht="15.75" customHeight="1">
      <c r="A82" s="71"/>
      <c r="B82" s="151"/>
      <c r="C82" s="151"/>
      <c r="BF82" s="176"/>
      <c r="BG82" s="176"/>
    </row>
    <row r="83" spans="1:59" s="36" customFormat="1" ht="15.75" customHeight="1">
      <c r="A83" s="71"/>
      <c r="B83" s="151"/>
      <c r="C83" s="151"/>
      <c r="BF83" s="176"/>
      <c r="BG83" s="176"/>
    </row>
    <row r="84" spans="1:59" s="36" customFormat="1" ht="15.75" customHeight="1">
      <c r="A84" s="71"/>
      <c r="B84" s="151"/>
      <c r="C84" s="151"/>
      <c r="BF84" s="176"/>
      <c r="BG84" s="176"/>
    </row>
    <row r="85" spans="1:59" s="36" customFormat="1" ht="15.75" customHeight="1">
      <c r="A85" s="71"/>
      <c r="B85" s="151"/>
      <c r="C85" s="151"/>
      <c r="BF85" s="176"/>
      <c r="BG85" s="176"/>
    </row>
    <row r="86" spans="1:59" s="36" customFormat="1" ht="15.75" customHeight="1">
      <c r="A86" s="71"/>
      <c r="B86" s="151"/>
      <c r="C86" s="151"/>
      <c r="BF86" s="176"/>
      <c r="BG86" s="176"/>
    </row>
    <row r="87" spans="1:59" s="36" customFormat="1" ht="15.75" customHeight="1">
      <c r="A87" s="71"/>
      <c r="B87" s="151"/>
      <c r="C87" s="151"/>
      <c r="BF87" s="176"/>
      <c r="BG87" s="176"/>
    </row>
    <row r="88" spans="1:59" s="36" customFormat="1" ht="15.75" customHeight="1">
      <c r="A88" s="71"/>
      <c r="B88" s="151"/>
      <c r="C88" s="151"/>
      <c r="BF88" s="176"/>
      <c r="BG88" s="176"/>
    </row>
    <row r="89" spans="1:59" s="36" customFormat="1" ht="15.75" customHeight="1">
      <c r="A89" s="71"/>
      <c r="B89" s="151"/>
      <c r="C89" s="151"/>
      <c r="BF89" s="176"/>
      <c r="BG89" s="176"/>
    </row>
    <row r="90" spans="1:59" s="36" customFormat="1" ht="15.75" customHeight="1">
      <c r="A90" s="71"/>
      <c r="B90" s="151"/>
      <c r="C90" s="151"/>
      <c r="BF90" s="176"/>
      <c r="BG90" s="176"/>
    </row>
    <row r="91" spans="1:59" s="36" customFormat="1" ht="15.75" customHeight="1">
      <c r="A91" s="71"/>
      <c r="B91" s="151"/>
      <c r="C91" s="151"/>
      <c r="BF91" s="176"/>
      <c r="BG91" s="176"/>
    </row>
    <row r="92" spans="1:59" s="36" customFormat="1" ht="15.75" customHeight="1">
      <c r="A92" s="71"/>
      <c r="B92" s="151"/>
      <c r="C92" s="151"/>
      <c r="BF92" s="176"/>
      <c r="BG92" s="176"/>
    </row>
    <row r="93" spans="1:59" s="36" customFormat="1" ht="15.75" customHeight="1">
      <c r="A93" s="71"/>
      <c r="B93" s="151"/>
      <c r="C93" s="151"/>
      <c r="BF93" s="176"/>
      <c r="BG93" s="176"/>
    </row>
    <row r="94" spans="1:59" s="36" customFormat="1" ht="15.75" customHeight="1">
      <c r="A94" s="71"/>
      <c r="B94" s="151"/>
      <c r="C94" s="151"/>
      <c r="BF94" s="176"/>
      <c r="BG94" s="176"/>
    </row>
    <row r="95" spans="1:59" s="36" customFormat="1" ht="15.75" customHeight="1">
      <c r="A95" s="71"/>
      <c r="B95" s="151"/>
      <c r="C95" s="151"/>
      <c r="BF95" s="176"/>
      <c r="BG95" s="176"/>
    </row>
    <row r="96" spans="1:59" s="36" customFormat="1" ht="15.75" customHeight="1">
      <c r="A96" s="71"/>
      <c r="B96" s="151"/>
      <c r="C96" s="151"/>
      <c r="BF96" s="176"/>
      <c r="BG96" s="176"/>
    </row>
    <row r="97" spans="1:59" s="36" customFormat="1" ht="15.75" customHeight="1">
      <c r="A97" s="71"/>
      <c r="B97" s="151"/>
      <c r="C97" s="151"/>
      <c r="BF97" s="176"/>
      <c r="BG97" s="176"/>
    </row>
    <row r="98" spans="1:59" s="36" customFormat="1" ht="15.75" customHeight="1">
      <c r="A98" s="71"/>
      <c r="B98" s="151"/>
      <c r="C98" s="151"/>
      <c r="BF98" s="176"/>
      <c r="BG98" s="176"/>
    </row>
    <row r="99" spans="1:59" s="36" customFormat="1" ht="15.75" customHeight="1">
      <c r="A99" s="71"/>
      <c r="B99" s="151"/>
      <c r="C99" s="151"/>
      <c r="BF99" s="176"/>
      <c r="BG99" s="176"/>
    </row>
    <row r="100" spans="1:59" s="36" customFormat="1" ht="15.75" customHeight="1">
      <c r="A100" s="71"/>
      <c r="B100" s="151"/>
      <c r="C100" s="151"/>
      <c r="BF100" s="176"/>
      <c r="BG100" s="176"/>
    </row>
    <row r="101" spans="1:59" s="36" customFormat="1" ht="15.75" customHeight="1">
      <c r="A101" s="71"/>
      <c r="B101" s="151"/>
      <c r="C101" s="151"/>
      <c r="BF101" s="176"/>
      <c r="BG101" s="176"/>
    </row>
    <row r="102" spans="1:59" s="36" customFormat="1" ht="15.75" customHeight="1">
      <c r="A102" s="71"/>
      <c r="B102" s="151"/>
      <c r="C102" s="151"/>
      <c r="BF102" s="176"/>
      <c r="BG102" s="176"/>
    </row>
    <row r="103" spans="1:59" s="36" customFormat="1" ht="15.75" customHeight="1">
      <c r="A103" s="71"/>
      <c r="B103" s="151"/>
      <c r="C103" s="151"/>
      <c r="BF103" s="176"/>
      <c r="BG103" s="176"/>
    </row>
    <row r="104" spans="1:59" s="36" customFormat="1" ht="15.75" customHeight="1">
      <c r="A104" s="71"/>
      <c r="B104" s="151"/>
      <c r="C104" s="151"/>
      <c r="BF104" s="176"/>
      <c r="BG104" s="176"/>
    </row>
    <row r="105" spans="1:59" s="36" customFormat="1" ht="15.75" customHeight="1">
      <c r="A105" s="71"/>
      <c r="B105" s="151"/>
      <c r="C105" s="151"/>
      <c r="BF105" s="176"/>
      <c r="BG105" s="176"/>
    </row>
    <row r="106" spans="1:59" s="36" customFormat="1" ht="15.75" customHeight="1">
      <c r="A106" s="71"/>
      <c r="B106" s="151"/>
      <c r="C106" s="151"/>
      <c r="BF106" s="176"/>
      <c r="BG106" s="176"/>
    </row>
    <row r="107" spans="1:59" s="36" customFormat="1" ht="15.75" customHeight="1">
      <c r="A107" s="71"/>
      <c r="B107" s="151"/>
      <c r="C107" s="151"/>
      <c r="BF107" s="176"/>
      <c r="BG107" s="176"/>
    </row>
    <row r="108" spans="1:59" s="36" customFormat="1" ht="15.75" customHeight="1">
      <c r="A108" s="71"/>
      <c r="B108" s="151"/>
      <c r="C108" s="151"/>
      <c r="BF108" s="176"/>
      <c r="BG108" s="176"/>
    </row>
    <row r="109" spans="1:59" s="36" customFormat="1" ht="15.75" customHeight="1">
      <c r="A109" s="71"/>
      <c r="B109" s="151"/>
      <c r="C109" s="151"/>
      <c r="BF109" s="176"/>
      <c r="BG109" s="176"/>
    </row>
    <row r="110" spans="1:59" s="36" customFormat="1" ht="15.75" customHeight="1">
      <c r="A110" s="71"/>
      <c r="B110" s="151"/>
      <c r="C110" s="151"/>
      <c r="BF110" s="176"/>
      <c r="BG110" s="176"/>
    </row>
    <row r="111" spans="1:59" s="36" customFormat="1" ht="15.75" customHeight="1">
      <c r="A111" s="71"/>
      <c r="B111" s="151"/>
      <c r="C111" s="151"/>
      <c r="BF111" s="176"/>
      <c r="BG111" s="176"/>
    </row>
    <row r="112" spans="1:59" s="36" customFormat="1" ht="15.75" customHeight="1">
      <c r="A112" s="71"/>
      <c r="B112" s="151"/>
      <c r="C112" s="151"/>
      <c r="BF112" s="176"/>
      <c r="BG112" s="176"/>
    </row>
    <row r="113" spans="1:59" s="36" customFormat="1" ht="15.75" customHeight="1">
      <c r="A113" s="71"/>
      <c r="B113" s="151"/>
      <c r="C113" s="151"/>
      <c r="BF113" s="176"/>
      <c r="BG113" s="176"/>
    </row>
    <row r="114" spans="1:59" s="36" customFormat="1" ht="15.75" customHeight="1">
      <c r="A114" s="71"/>
      <c r="B114" s="151"/>
      <c r="C114" s="151"/>
      <c r="BF114" s="176"/>
      <c r="BG114" s="176"/>
    </row>
    <row r="115" spans="1:59" s="36" customFormat="1" ht="15.75" customHeight="1">
      <c r="A115" s="71"/>
      <c r="B115" s="151"/>
      <c r="C115" s="151"/>
      <c r="BF115" s="176"/>
      <c r="BG115" s="176"/>
    </row>
    <row r="116" spans="1:59" s="36" customFormat="1" ht="15.75" customHeight="1">
      <c r="A116" s="71"/>
      <c r="B116" s="151"/>
      <c r="C116" s="151"/>
      <c r="BF116" s="176"/>
      <c r="BG116" s="176"/>
    </row>
    <row r="117" spans="1:59" s="36" customFormat="1" ht="15.75" customHeight="1">
      <c r="A117" s="71"/>
      <c r="B117" s="151"/>
      <c r="C117" s="151"/>
      <c r="BF117" s="176"/>
      <c r="BG117" s="176"/>
    </row>
    <row r="118" spans="1:59" s="36" customFormat="1" ht="15.75" customHeight="1">
      <c r="A118" s="71"/>
      <c r="B118" s="151"/>
      <c r="C118" s="151"/>
      <c r="BF118" s="176"/>
      <c r="BG118" s="176"/>
    </row>
    <row r="119" spans="1:59" s="36" customFormat="1" ht="15.75" customHeight="1">
      <c r="A119" s="71"/>
      <c r="B119" s="151"/>
      <c r="C119" s="151"/>
      <c r="BF119" s="176"/>
      <c r="BG119" s="176"/>
    </row>
    <row r="120" spans="1:59" s="36" customFormat="1" ht="15.75" customHeight="1">
      <c r="A120" s="71"/>
      <c r="B120" s="151"/>
      <c r="C120" s="151"/>
      <c r="BF120" s="176"/>
      <c r="BG120" s="176"/>
    </row>
    <row r="121" spans="1:59" s="36" customFormat="1" ht="15.75" customHeight="1">
      <c r="A121" s="71"/>
      <c r="B121" s="151"/>
      <c r="C121" s="151"/>
      <c r="BF121" s="176"/>
      <c r="BG121" s="176"/>
    </row>
    <row r="122" spans="1:59" s="36" customFormat="1" ht="15.75" customHeight="1">
      <c r="A122" s="71"/>
      <c r="B122" s="151"/>
      <c r="C122" s="151"/>
      <c r="BF122" s="176"/>
      <c r="BG122" s="176"/>
    </row>
    <row r="123" spans="1:59" s="36" customFormat="1" ht="15.75" customHeight="1">
      <c r="A123" s="71"/>
      <c r="B123" s="151"/>
      <c r="C123" s="151"/>
      <c r="BF123" s="176"/>
      <c r="BG123" s="176"/>
    </row>
    <row r="124" spans="1:59" s="36" customFormat="1" ht="15.75" customHeight="1">
      <c r="A124" s="71"/>
      <c r="B124" s="151"/>
      <c r="C124" s="151"/>
      <c r="BF124" s="176"/>
      <c r="BG124" s="176"/>
    </row>
    <row r="125" spans="1:59" s="36" customFormat="1" ht="15.75" customHeight="1">
      <c r="A125" s="71"/>
      <c r="B125" s="151"/>
      <c r="C125" s="151"/>
      <c r="BF125" s="176"/>
      <c r="BG125" s="176"/>
    </row>
    <row r="126" spans="1:59" s="36" customFormat="1" ht="15.75" customHeight="1">
      <c r="A126" s="71"/>
      <c r="B126" s="151"/>
      <c r="C126" s="151"/>
      <c r="BF126" s="176"/>
      <c r="BG126" s="176"/>
    </row>
    <row r="127" spans="1:59" s="36" customFormat="1" ht="15.75" customHeight="1">
      <c r="A127" s="71"/>
      <c r="B127" s="151"/>
      <c r="C127" s="151"/>
      <c r="BF127" s="176"/>
      <c r="BG127" s="176"/>
    </row>
    <row r="128" spans="1:59" s="36" customFormat="1" ht="15.75" customHeight="1">
      <c r="A128" s="71"/>
      <c r="B128" s="151"/>
      <c r="C128" s="151"/>
      <c r="BF128" s="176"/>
      <c r="BG128" s="176"/>
    </row>
    <row r="129" spans="1:59" s="36" customFormat="1" ht="15.75" customHeight="1">
      <c r="A129" s="71"/>
      <c r="B129" s="151"/>
      <c r="C129" s="151"/>
      <c r="BF129" s="176"/>
      <c r="BG129" s="176"/>
    </row>
    <row r="130" spans="1:59" s="36" customFormat="1" ht="15.75" customHeight="1">
      <c r="A130" s="71"/>
      <c r="B130" s="151"/>
      <c r="C130" s="151"/>
      <c r="BF130" s="176"/>
      <c r="BG130" s="176"/>
    </row>
    <row r="131" spans="1:59" s="36" customFormat="1" ht="15.75" customHeight="1">
      <c r="A131" s="71"/>
      <c r="B131" s="151"/>
      <c r="C131" s="151"/>
      <c r="BF131" s="176"/>
      <c r="BG131" s="176"/>
    </row>
    <row r="132" spans="1:59" s="36" customFormat="1" ht="15.75" customHeight="1">
      <c r="A132" s="71"/>
      <c r="B132" s="151"/>
      <c r="C132" s="151"/>
      <c r="BF132" s="176"/>
      <c r="BG132" s="176"/>
    </row>
    <row r="133" spans="1:59" s="36" customFormat="1" ht="15.75" customHeight="1">
      <c r="A133" s="71"/>
      <c r="B133" s="151"/>
      <c r="C133" s="151"/>
      <c r="BF133" s="176"/>
      <c r="BG133" s="176"/>
    </row>
    <row r="134" spans="1:59" s="36" customFormat="1" ht="15.75" customHeight="1">
      <c r="A134" s="71"/>
      <c r="B134" s="151"/>
      <c r="C134" s="151"/>
      <c r="BF134" s="176"/>
      <c r="BG134" s="176"/>
    </row>
    <row r="135" spans="1:59" s="36" customFormat="1" ht="15.75" customHeight="1">
      <c r="A135" s="71"/>
      <c r="B135" s="152"/>
      <c r="C135" s="152"/>
      <c r="BF135" s="176"/>
      <c r="BG135" s="176"/>
    </row>
    <row r="136" spans="1:59" s="36" customFormat="1" ht="15.75" customHeight="1">
      <c r="A136" s="71"/>
      <c r="B136" s="152"/>
      <c r="C136" s="152"/>
      <c r="BF136" s="176"/>
      <c r="BG136" s="176"/>
    </row>
    <row r="137" spans="1:59" s="36" customFormat="1" ht="15.75" customHeight="1">
      <c r="A137" s="71"/>
      <c r="B137" s="152"/>
      <c r="C137" s="152"/>
      <c r="BF137" s="176"/>
      <c r="BG137" s="176"/>
    </row>
    <row r="138" spans="1:59" s="36" customFormat="1" ht="15.75" customHeight="1">
      <c r="A138" s="71"/>
      <c r="B138" s="152"/>
      <c r="C138" s="152"/>
      <c r="BF138" s="176"/>
      <c r="BG138" s="176"/>
    </row>
    <row r="139" spans="1:59" s="36" customFormat="1" ht="15.75" customHeight="1">
      <c r="A139" s="71"/>
      <c r="B139" s="152"/>
      <c r="C139" s="152"/>
      <c r="BF139" s="176"/>
      <c r="BG139" s="176"/>
    </row>
    <row r="140" spans="1:59" s="36" customFormat="1" ht="15.75" customHeight="1">
      <c r="A140" s="71"/>
      <c r="B140" s="152"/>
      <c r="C140" s="152"/>
      <c r="BF140" s="176"/>
      <c r="BG140" s="176"/>
    </row>
    <row r="141" spans="1:59" ht="15.75" customHeight="1">
      <c r="A141" s="71"/>
      <c r="B141" s="152"/>
      <c r="C141" s="152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</row>
    <row r="142" spans="1:59" ht="15.75" customHeight="1">
      <c r="A142" s="71"/>
      <c r="B142" s="152"/>
      <c r="C142" s="152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</row>
    <row r="143" spans="1:59" ht="15.75" customHeight="1">
      <c r="A143" s="71"/>
      <c r="B143" s="152"/>
      <c r="C143" s="152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</row>
    <row r="144" spans="1:59" ht="15.75" customHeight="1">
      <c r="A144" s="72"/>
      <c r="B144" s="153"/>
      <c r="C144" s="153"/>
    </row>
    <row r="145" spans="1:3" ht="15.75" customHeight="1">
      <c r="A145" s="72"/>
      <c r="B145" s="153"/>
      <c r="C145" s="153"/>
    </row>
    <row r="146" spans="1:3" ht="15.75" customHeight="1">
      <c r="A146" s="72"/>
      <c r="B146" s="153"/>
      <c r="C146" s="153"/>
    </row>
    <row r="147" spans="1:3" ht="15.75" customHeight="1">
      <c r="A147" s="72"/>
      <c r="B147" s="153"/>
      <c r="C147" s="153"/>
    </row>
    <row r="148" spans="1:3" ht="15.75" customHeight="1">
      <c r="A148" s="72"/>
      <c r="B148" s="153"/>
      <c r="C148" s="153"/>
    </row>
    <row r="149" spans="1:3" ht="15.75" customHeight="1">
      <c r="A149" s="72"/>
      <c r="B149" s="153"/>
      <c r="C149" s="153"/>
    </row>
    <row r="150" spans="1:3" ht="15.75" customHeight="1">
      <c r="A150" s="72"/>
      <c r="B150" s="153"/>
      <c r="C150" s="153"/>
    </row>
    <row r="151" spans="1:3" ht="15.75" customHeight="1">
      <c r="A151" s="72"/>
      <c r="B151" s="153"/>
      <c r="C151" s="153"/>
    </row>
    <row r="152" spans="1:3" ht="15.75" customHeight="1">
      <c r="A152" s="72"/>
      <c r="B152" s="153"/>
      <c r="C152" s="153"/>
    </row>
    <row r="153" spans="1:3" ht="15.75" customHeight="1">
      <c r="A153" s="72"/>
      <c r="B153" s="153"/>
      <c r="C153" s="153"/>
    </row>
    <row r="154" spans="1:3" ht="15.75" customHeight="1">
      <c r="A154" s="72"/>
      <c r="B154" s="153"/>
      <c r="C154" s="153"/>
    </row>
    <row r="155" spans="1:3" ht="15.75" customHeight="1">
      <c r="A155" s="72"/>
      <c r="B155" s="153"/>
      <c r="C155" s="153"/>
    </row>
    <row r="156" spans="1:3" ht="15.75" customHeight="1">
      <c r="A156" s="72"/>
      <c r="B156" s="153"/>
      <c r="C156" s="153"/>
    </row>
    <row r="157" spans="1:3" ht="15.75" customHeight="1">
      <c r="A157" s="72"/>
      <c r="B157" s="153"/>
      <c r="C157" s="153"/>
    </row>
    <row r="158" spans="1:3" ht="15.75" customHeight="1">
      <c r="A158" s="72"/>
      <c r="B158" s="153"/>
      <c r="C158" s="153"/>
    </row>
    <row r="159" spans="1:3" ht="15.75" customHeight="1">
      <c r="A159" s="72"/>
      <c r="B159" s="153"/>
      <c r="C159" s="153"/>
    </row>
    <row r="160" spans="1:3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>
      <c r="A175" s="72"/>
      <c r="B175" s="153"/>
      <c r="C175" s="153"/>
    </row>
    <row r="176" spans="1:3">
      <c r="A176" s="72"/>
      <c r="B176" s="153"/>
      <c r="C176" s="153"/>
    </row>
    <row r="177" spans="1:3">
      <c r="A177" s="72"/>
      <c r="B177" s="153"/>
      <c r="C177" s="153"/>
    </row>
    <row r="178" spans="1:3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</sheetData>
  <sheetProtection selectLockedCells="1"/>
  <protectedRanges>
    <protectedRange sqref="C56" name="Tartomány4"/>
    <protectedRange sqref="C68:C69" name="Tartomány4_1"/>
  </protectedRanges>
  <mergeCells count="63">
    <mergeCell ref="AT6:AY6"/>
    <mergeCell ref="AR7:AR8"/>
    <mergeCell ref="AA7:AA8"/>
    <mergeCell ref="P7:Q7"/>
    <mergeCell ref="R7:S7"/>
    <mergeCell ref="T7:T8"/>
    <mergeCell ref="AG7:AG8"/>
    <mergeCell ref="AH7:AI7"/>
    <mergeCell ref="BG6:BG7"/>
    <mergeCell ref="BF6:BF7"/>
    <mergeCell ref="U7:U8"/>
    <mergeCell ref="V7:W7"/>
    <mergeCell ref="X7:Y7"/>
    <mergeCell ref="AP7:AQ7"/>
    <mergeCell ref="AZ6:BE6"/>
    <mergeCell ref="P6:U6"/>
    <mergeCell ref="V6:AA6"/>
    <mergeCell ref="AB6:AG6"/>
    <mergeCell ref="AH6:AM6"/>
    <mergeCell ref="AN6:AS6"/>
    <mergeCell ref="Z7:Z8"/>
    <mergeCell ref="AB7:AC7"/>
    <mergeCell ref="AD7:AE7"/>
    <mergeCell ref="AF7:AF8"/>
    <mergeCell ref="A6:A8"/>
    <mergeCell ref="B6:B8"/>
    <mergeCell ref="C6:C8"/>
    <mergeCell ref="J7:K7"/>
    <mergeCell ref="L7:M7"/>
    <mergeCell ref="D6:I6"/>
    <mergeCell ref="J6:O6"/>
    <mergeCell ref="D7:E7"/>
    <mergeCell ref="F7:G7"/>
    <mergeCell ref="H7:H8"/>
    <mergeCell ref="I7:I8"/>
    <mergeCell ref="N7:N8"/>
    <mergeCell ref="O7:O8"/>
    <mergeCell ref="A1:BE1"/>
    <mergeCell ref="A2:BE2"/>
    <mergeCell ref="A4:BE4"/>
    <mergeCell ref="A5:BE5"/>
    <mergeCell ref="A3:BE3"/>
    <mergeCell ref="BB7:BC7"/>
    <mergeCell ref="BD7:BD8"/>
    <mergeCell ref="BE7:BE8"/>
    <mergeCell ref="D42:AA42"/>
    <mergeCell ref="AB42:AY42"/>
    <mergeCell ref="AZ42:BE42"/>
    <mergeCell ref="AS7:AS8"/>
    <mergeCell ref="AT7:AU7"/>
    <mergeCell ref="AV7:AW7"/>
    <mergeCell ref="AX7:AX8"/>
    <mergeCell ref="AY7:AY8"/>
    <mergeCell ref="AZ7:BA7"/>
    <mergeCell ref="AJ7:AK7"/>
    <mergeCell ref="AL7:AL8"/>
    <mergeCell ref="AM7:AM8"/>
    <mergeCell ref="AN7:AO7"/>
    <mergeCell ref="D51:AA51"/>
    <mergeCell ref="AB51:AY51"/>
    <mergeCell ref="AZ51:BE51"/>
    <mergeCell ref="A55:AA55"/>
    <mergeCell ref="A56:AA56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62" orientation="landscape" r:id="rId1"/>
  <headerFooter alignWithMargins="0">
    <oddHeader>&amp;R 1/e. számú melléklet az  Állami légiközlekedési alapképzési szak tantervéhez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499984740745262"/>
    <pageSetUpPr fitToPage="1"/>
  </sheetPr>
  <dimension ref="A1:BG243"/>
  <sheetViews>
    <sheetView view="pageBreakPreview" zoomScale="55" zoomScaleNormal="70" zoomScaleSheetLayoutView="55" workbookViewId="0">
      <pane xSplit="21" ySplit="11" topLeftCell="V12" activePane="bottomRight" state="frozen"/>
      <selection activeCell="AK15" sqref="AK15"/>
      <selection pane="topRight" activeCell="AK15" sqref="AK15"/>
      <selection pane="bottomLeft" activeCell="AK15" sqref="AK15"/>
      <selection pane="bottomRight" sqref="A1:BE53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8.33203125" style="154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customWidth="1"/>
    <col min="17" max="17" width="6.83203125" style="34" customWidth="1"/>
    <col min="18" max="18" width="5.5" style="34" customWidth="1"/>
    <col min="19" max="19" width="6.83203125" style="34" customWidth="1"/>
    <col min="20" max="20" width="5.5" style="34" customWidth="1"/>
    <col min="21" max="21" width="5.6640625" style="34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8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8.5" style="34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8" style="34" bestFit="1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6.83203125" style="34" bestFit="1" customWidth="1"/>
    <col min="57" max="57" width="9" style="34" customWidth="1"/>
    <col min="58" max="58" width="42.6640625" style="34" bestFit="1" customWidth="1"/>
    <col min="59" max="59" width="39" style="34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438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</row>
    <row r="5" spans="1:59" ht="21.95" customHeight="1" thickBot="1">
      <c r="A5" s="757" t="s">
        <v>429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</row>
    <row r="6" spans="1:59" ht="15.95" customHeight="1" thickTop="1" thickBot="1">
      <c r="A6" s="843" t="s">
        <v>1</v>
      </c>
      <c r="B6" s="846" t="s">
        <v>2</v>
      </c>
      <c r="C6" s="849" t="s">
        <v>3</v>
      </c>
      <c r="D6" s="852" t="s">
        <v>4</v>
      </c>
      <c r="E6" s="933"/>
      <c r="F6" s="933"/>
      <c r="G6" s="933"/>
      <c r="H6" s="933"/>
      <c r="I6" s="933"/>
      <c r="J6" s="933"/>
      <c r="K6" s="933"/>
      <c r="L6" s="933"/>
      <c r="M6" s="933"/>
      <c r="N6" s="933"/>
      <c r="O6" s="933"/>
      <c r="P6" s="933"/>
      <c r="Q6" s="933"/>
      <c r="R6" s="933"/>
      <c r="S6" s="933"/>
      <c r="T6" s="933"/>
      <c r="U6" s="933"/>
      <c r="V6" s="933"/>
      <c r="W6" s="933"/>
      <c r="X6" s="933"/>
      <c r="Y6" s="933"/>
      <c r="Z6" s="933"/>
      <c r="AA6" s="933"/>
      <c r="AB6" s="852" t="s">
        <v>4</v>
      </c>
      <c r="AC6" s="933"/>
      <c r="AD6" s="933"/>
      <c r="AE6" s="933"/>
      <c r="AF6" s="933"/>
      <c r="AG6" s="933"/>
      <c r="AH6" s="933"/>
      <c r="AI6" s="933"/>
      <c r="AJ6" s="933"/>
      <c r="AK6" s="933"/>
      <c r="AL6" s="933"/>
      <c r="AM6" s="933"/>
      <c r="AN6" s="933"/>
      <c r="AO6" s="933"/>
      <c r="AP6" s="933"/>
      <c r="AQ6" s="933"/>
      <c r="AR6" s="933"/>
      <c r="AS6" s="933"/>
      <c r="AT6" s="933"/>
      <c r="AU6" s="933"/>
      <c r="AV6" s="933"/>
      <c r="AW6" s="933"/>
      <c r="AX6" s="933"/>
      <c r="AY6" s="933"/>
      <c r="AZ6" s="826" t="s">
        <v>5</v>
      </c>
      <c r="BA6" s="925"/>
      <c r="BB6" s="925"/>
      <c r="BC6" s="925"/>
      <c r="BD6" s="925"/>
      <c r="BE6" s="926"/>
      <c r="BF6" s="930" t="s">
        <v>47</v>
      </c>
      <c r="BG6" s="931" t="s">
        <v>48</v>
      </c>
    </row>
    <row r="7" spans="1:59" ht="15.95" customHeight="1">
      <c r="A7" s="844"/>
      <c r="B7" s="847"/>
      <c r="C7" s="850"/>
      <c r="D7" s="832" t="s">
        <v>6</v>
      </c>
      <c r="E7" s="833"/>
      <c r="F7" s="833"/>
      <c r="G7" s="833"/>
      <c r="H7" s="833"/>
      <c r="I7" s="834"/>
      <c r="J7" s="835" t="s">
        <v>7</v>
      </c>
      <c r="K7" s="833"/>
      <c r="L7" s="833"/>
      <c r="M7" s="833"/>
      <c r="N7" s="833"/>
      <c r="O7" s="836"/>
      <c r="P7" s="832" t="s">
        <v>8</v>
      </c>
      <c r="Q7" s="833"/>
      <c r="R7" s="833"/>
      <c r="S7" s="833"/>
      <c r="T7" s="833"/>
      <c r="U7" s="834"/>
      <c r="V7" s="832" t="s">
        <v>9</v>
      </c>
      <c r="W7" s="833"/>
      <c r="X7" s="833"/>
      <c r="Y7" s="833"/>
      <c r="Z7" s="833"/>
      <c r="AA7" s="834"/>
      <c r="AB7" s="835" t="s">
        <v>10</v>
      </c>
      <c r="AC7" s="833"/>
      <c r="AD7" s="833"/>
      <c r="AE7" s="833"/>
      <c r="AF7" s="833"/>
      <c r="AG7" s="834"/>
      <c r="AH7" s="835" t="s">
        <v>11</v>
      </c>
      <c r="AI7" s="833"/>
      <c r="AJ7" s="833"/>
      <c r="AK7" s="833"/>
      <c r="AL7" s="833"/>
      <c r="AM7" s="836"/>
      <c r="AN7" s="832" t="s">
        <v>34</v>
      </c>
      <c r="AO7" s="833"/>
      <c r="AP7" s="833"/>
      <c r="AQ7" s="833"/>
      <c r="AR7" s="833"/>
      <c r="AS7" s="834"/>
      <c r="AT7" s="835" t="s">
        <v>35</v>
      </c>
      <c r="AU7" s="833"/>
      <c r="AV7" s="833"/>
      <c r="AW7" s="833"/>
      <c r="AX7" s="833"/>
      <c r="AY7" s="834"/>
      <c r="AZ7" s="927"/>
      <c r="BA7" s="928"/>
      <c r="BB7" s="928"/>
      <c r="BC7" s="928"/>
      <c r="BD7" s="928"/>
      <c r="BE7" s="929"/>
      <c r="BF7" s="930"/>
      <c r="BG7" s="931"/>
    </row>
    <row r="8" spans="1:59" ht="15.95" customHeight="1">
      <c r="A8" s="844"/>
      <c r="B8" s="847"/>
      <c r="C8" s="850"/>
      <c r="D8" s="891" t="s">
        <v>12</v>
      </c>
      <c r="E8" s="918"/>
      <c r="F8" s="883" t="s">
        <v>13</v>
      </c>
      <c r="G8" s="918"/>
      <c r="H8" s="885" t="s">
        <v>14</v>
      </c>
      <c r="I8" s="887" t="s">
        <v>36</v>
      </c>
      <c r="J8" s="922" t="s">
        <v>12</v>
      </c>
      <c r="K8" s="918"/>
      <c r="L8" s="883" t="s">
        <v>13</v>
      </c>
      <c r="M8" s="918"/>
      <c r="N8" s="885" t="s">
        <v>14</v>
      </c>
      <c r="O8" s="890" t="s">
        <v>36</v>
      </c>
      <c r="P8" s="891" t="s">
        <v>12</v>
      </c>
      <c r="Q8" s="918"/>
      <c r="R8" s="883" t="s">
        <v>13</v>
      </c>
      <c r="S8" s="918"/>
      <c r="T8" s="885" t="s">
        <v>14</v>
      </c>
      <c r="U8" s="887" t="s">
        <v>36</v>
      </c>
      <c r="V8" s="891" t="s">
        <v>12</v>
      </c>
      <c r="W8" s="918"/>
      <c r="X8" s="883" t="s">
        <v>13</v>
      </c>
      <c r="Y8" s="918"/>
      <c r="Z8" s="885" t="s">
        <v>14</v>
      </c>
      <c r="AA8" s="887" t="s">
        <v>36</v>
      </c>
      <c r="AB8" s="922" t="s">
        <v>12</v>
      </c>
      <c r="AC8" s="918"/>
      <c r="AD8" s="883" t="s">
        <v>13</v>
      </c>
      <c r="AE8" s="918"/>
      <c r="AF8" s="885" t="s">
        <v>14</v>
      </c>
      <c r="AG8" s="887" t="s">
        <v>36</v>
      </c>
      <c r="AH8" s="922" t="s">
        <v>12</v>
      </c>
      <c r="AI8" s="918"/>
      <c r="AJ8" s="883" t="s">
        <v>13</v>
      </c>
      <c r="AK8" s="918"/>
      <c r="AL8" s="885" t="s">
        <v>14</v>
      </c>
      <c r="AM8" s="890" t="s">
        <v>36</v>
      </c>
      <c r="AN8" s="891" t="s">
        <v>12</v>
      </c>
      <c r="AO8" s="918"/>
      <c r="AP8" s="883" t="s">
        <v>13</v>
      </c>
      <c r="AQ8" s="918"/>
      <c r="AR8" s="885" t="s">
        <v>14</v>
      </c>
      <c r="AS8" s="887" t="s">
        <v>36</v>
      </c>
      <c r="AT8" s="922" t="s">
        <v>12</v>
      </c>
      <c r="AU8" s="918"/>
      <c r="AV8" s="883" t="s">
        <v>13</v>
      </c>
      <c r="AW8" s="918"/>
      <c r="AX8" s="885" t="s">
        <v>14</v>
      </c>
      <c r="AY8" s="889" t="s">
        <v>36</v>
      </c>
      <c r="AZ8" s="922" t="s">
        <v>12</v>
      </c>
      <c r="BA8" s="918"/>
      <c r="BB8" s="883" t="s">
        <v>13</v>
      </c>
      <c r="BC8" s="918"/>
      <c r="BD8" s="885" t="s">
        <v>14</v>
      </c>
      <c r="BE8" s="920" t="s">
        <v>43</v>
      </c>
      <c r="BF8" s="930"/>
      <c r="BG8" s="931"/>
    </row>
    <row r="9" spans="1:59" s="45" customFormat="1" ht="80.099999999999994" customHeight="1" thickBot="1">
      <c r="A9" s="845"/>
      <c r="B9" s="848"/>
      <c r="C9" s="932"/>
      <c r="D9" s="37" t="s">
        <v>37</v>
      </c>
      <c r="E9" s="350" t="s">
        <v>38</v>
      </c>
      <c r="F9" s="351" t="s">
        <v>37</v>
      </c>
      <c r="G9" s="350" t="s">
        <v>38</v>
      </c>
      <c r="H9" s="919"/>
      <c r="I9" s="921"/>
      <c r="J9" s="352" t="s">
        <v>37</v>
      </c>
      <c r="K9" s="350" t="s">
        <v>38</v>
      </c>
      <c r="L9" s="351" t="s">
        <v>37</v>
      </c>
      <c r="M9" s="350" t="s">
        <v>38</v>
      </c>
      <c r="N9" s="919"/>
      <c r="O9" s="924"/>
      <c r="P9" s="37" t="s">
        <v>37</v>
      </c>
      <c r="Q9" s="350" t="s">
        <v>38</v>
      </c>
      <c r="R9" s="351" t="s">
        <v>37</v>
      </c>
      <c r="S9" s="350" t="s">
        <v>38</v>
      </c>
      <c r="T9" s="919"/>
      <c r="U9" s="921"/>
      <c r="V9" s="37" t="s">
        <v>37</v>
      </c>
      <c r="W9" s="350" t="s">
        <v>38</v>
      </c>
      <c r="X9" s="351" t="s">
        <v>37</v>
      </c>
      <c r="Y9" s="350" t="s">
        <v>38</v>
      </c>
      <c r="Z9" s="919"/>
      <c r="AA9" s="921"/>
      <c r="AB9" s="352" t="s">
        <v>37</v>
      </c>
      <c r="AC9" s="350" t="s">
        <v>38</v>
      </c>
      <c r="AD9" s="351" t="s">
        <v>37</v>
      </c>
      <c r="AE9" s="350" t="s">
        <v>38</v>
      </c>
      <c r="AF9" s="919"/>
      <c r="AG9" s="921"/>
      <c r="AH9" s="352" t="s">
        <v>37</v>
      </c>
      <c r="AI9" s="350" t="s">
        <v>38</v>
      </c>
      <c r="AJ9" s="351" t="s">
        <v>37</v>
      </c>
      <c r="AK9" s="350" t="s">
        <v>38</v>
      </c>
      <c r="AL9" s="919"/>
      <c r="AM9" s="924"/>
      <c r="AN9" s="37" t="s">
        <v>37</v>
      </c>
      <c r="AO9" s="350" t="s">
        <v>38</v>
      </c>
      <c r="AP9" s="351" t="s">
        <v>37</v>
      </c>
      <c r="AQ9" s="350" t="s">
        <v>38</v>
      </c>
      <c r="AR9" s="919"/>
      <c r="AS9" s="921"/>
      <c r="AT9" s="352" t="s">
        <v>37</v>
      </c>
      <c r="AU9" s="350" t="s">
        <v>38</v>
      </c>
      <c r="AV9" s="351" t="s">
        <v>37</v>
      </c>
      <c r="AW9" s="350" t="s">
        <v>38</v>
      </c>
      <c r="AX9" s="919"/>
      <c r="AY9" s="923"/>
      <c r="AZ9" s="352" t="s">
        <v>37</v>
      </c>
      <c r="BA9" s="350" t="s">
        <v>39</v>
      </c>
      <c r="BB9" s="351" t="s">
        <v>37</v>
      </c>
      <c r="BC9" s="350" t="s">
        <v>39</v>
      </c>
      <c r="BD9" s="919"/>
      <c r="BE9" s="815"/>
      <c r="BF9" s="204"/>
      <c r="BG9" s="205"/>
    </row>
    <row r="10" spans="1:59" s="45" customFormat="1" ht="15.75" customHeight="1" thickBot="1">
      <c r="A10" s="41"/>
      <c r="B10" s="42"/>
      <c r="C10" s="43" t="s">
        <v>54</v>
      </c>
      <c r="D10" s="44">
        <f>ÁLK_ALAPOZÓ!D58</f>
        <v>0</v>
      </c>
      <c r="E10" s="109">
        <f>ÁLK_ALAPOZÓ!E58</f>
        <v>0</v>
      </c>
      <c r="F10" s="109">
        <f>ÁLK_ALAPOZÓ!F58</f>
        <v>40</v>
      </c>
      <c r="G10" s="109">
        <f>ÁLK_ALAPOZÓ!G58</f>
        <v>600</v>
      </c>
      <c r="H10" s="109">
        <f>ÁLK_ALAPOZÓ!H58</f>
        <v>27</v>
      </c>
      <c r="I10" s="109" t="str">
        <f>ÁLK_ALAPOZÓ!I58</f>
        <v>x</v>
      </c>
      <c r="J10" s="44">
        <f>ÁLK_ALAPOZÓ!J58</f>
        <v>19</v>
      </c>
      <c r="K10" s="109">
        <f>ÁLK_ALAPOZÓ!K58</f>
        <v>266</v>
      </c>
      <c r="L10" s="109">
        <f>ÁLK_ALAPOZÓ!L58</f>
        <v>11</v>
      </c>
      <c r="M10" s="109">
        <f>ÁLK_ALAPOZÓ!M58</f>
        <v>154</v>
      </c>
      <c r="N10" s="109">
        <f>ÁLK_ALAPOZÓ!N58</f>
        <v>29</v>
      </c>
      <c r="O10" s="109" t="str">
        <f>ÁLK_ALAPOZÓ!O58</f>
        <v>x</v>
      </c>
      <c r="P10" s="44">
        <f>ÁLK_ALAPOZÓ!P58</f>
        <v>10</v>
      </c>
      <c r="Q10" s="109">
        <f>ÁLK_ALAPOZÓ!Q58</f>
        <v>140</v>
      </c>
      <c r="R10" s="109">
        <f>ÁLK_ALAPOZÓ!R58</f>
        <v>21</v>
      </c>
      <c r="S10" s="109">
        <f>ÁLK_ALAPOZÓ!S58</f>
        <v>304</v>
      </c>
      <c r="T10" s="109">
        <f>ÁLK_ALAPOZÓ!T58</f>
        <v>28</v>
      </c>
      <c r="U10" s="109" t="str">
        <f>ÁLK_ALAPOZÓ!U58</f>
        <v>x</v>
      </c>
      <c r="V10" s="44">
        <f>ÁLK_ALAPOZÓ!V58</f>
        <v>4</v>
      </c>
      <c r="W10" s="109">
        <f>ÁLK_ALAPOZÓ!W58</f>
        <v>56</v>
      </c>
      <c r="X10" s="109">
        <f>ÁLK_ALAPOZÓ!X58</f>
        <v>10</v>
      </c>
      <c r="Y10" s="109">
        <f>ÁLK_ALAPOZÓ!Y58</f>
        <v>140</v>
      </c>
      <c r="Z10" s="109">
        <f>ÁLK_ALAPOZÓ!Z58</f>
        <v>13</v>
      </c>
      <c r="AA10" s="109" t="str">
        <f>ÁLK_ALAPOZÓ!AA58</f>
        <v>x</v>
      </c>
      <c r="AB10" s="44">
        <f>ÁLK_ALAPOZÓ!AB58</f>
        <v>3</v>
      </c>
      <c r="AC10" s="109">
        <f>ÁLK_ALAPOZÓ!AC58</f>
        <v>42</v>
      </c>
      <c r="AD10" s="109">
        <f>ÁLK_ALAPOZÓ!AD58</f>
        <v>3</v>
      </c>
      <c r="AE10" s="109">
        <f>ÁLK_ALAPOZÓ!AE58</f>
        <v>42</v>
      </c>
      <c r="AF10" s="109">
        <f>ÁLK_ALAPOZÓ!AF58</f>
        <v>7</v>
      </c>
      <c r="AG10" s="109" t="str">
        <f>ÁLK_ALAPOZÓ!AG58</f>
        <v>x</v>
      </c>
      <c r="AH10" s="44">
        <f>ÁLK_ALAPOZÓ!AH58</f>
        <v>1</v>
      </c>
      <c r="AI10" s="109">
        <f>ÁLK_ALAPOZÓ!AI58</f>
        <v>14</v>
      </c>
      <c r="AJ10" s="109">
        <f>ÁLK_ALAPOZÓ!AJ58</f>
        <v>3</v>
      </c>
      <c r="AK10" s="109">
        <f>ÁLK_ALAPOZÓ!AK58</f>
        <v>42</v>
      </c>
      <c r="AL10" s="109">
        <f>ÁLK_ALAPOZÓ!AL58</f>
        <v>4</v>
      </c>
      <c r="AM10" s="109" t="str">
        <f>ÁLK_ALAPOZÓ!AM58</f>
        <v>x</v>
      </c>
      <c r="AN10" s="44">
        <f>ÁLK_ALAPOZÓ!AN58</f>
        <v>0</v>
      </c>
      <c r="AO10" s="109">
        <f>ÁLK_ALAPOZÓ!AO58</f>
        <v>0</v>
      </c>
      <c r="AP10" s="109">
        <f>ÁLK_ALAPOZÓ!AP58</f>
        <v>2</v>
      </c>
      <c r="AQ10" s="109">
        <f>ÁLK_ALAPOZÓ!AQ58</f>
        <v>28</v>
      </c>
      <c r="AR10" s="109">
        <f>ÁLK_ALAPOZÓ!AR58</f>
        <v>2</v>
      </c>
      <c r="AS10" s="109" t="str">
        <f>ÁLK_ALAPOZÓ!AS58</f>
        <v>x</v>
      </c>
      <c r="AT10" s="44">
        <f>ÁLK_ALAPOZÓ!AT58</f>
        <v>2</v>
      </c>
      <c r="AU10" s="109">
        <f>ÁLK_ALAPOZÓ!AU58</f>
        <v>28</v>
      </c>
      <c r="AV10" s="109">
        <f>ÁLK_ALAPOZÓ!AV58</f>
        <v>2</v>
      </c>
      <c r="AW10" s="109">
        <f>ÁLK_ALAPOZÓ!AW58</f>
        <v>28</v>
      </c>
      <c r="AX10" s="109">
        <f>ÁLK_ALAPOZÓ!AX58</f>
        <v>12</v>
      </c>
      <c r="AY10" s="111" t="str">
        <f>ÁLK_ALAPOZÓ!AY58</f>
        <v>x</v>
      </c>
      <c r="AZ10" s="189">
        <f>SUM(ÁLK_ALAPOZÓ!AZ58)</f>
        <v>39</v>
      </c>
      <c r="BA10" s="109">
        <f>SUM(ÁLK_ALAPOZÓ!BA58)</f>
        <v>546</v>
      </c>
      <c r="BB10" s="109">
        <f>SUM(ÁLK_ALAPOZÓ!BB58)</f>
        <v>92</v>
      </c>
      <c r="BC10" s="109">
        <f>SUM(ÁLK_ALAPOZÓ!BC58)</f>
        <v>1458</v>
      </c>
      <c r="BD10" s="109">
        <f>SUM(ÁLK_ALAPOZÓ!BD58)</f>
        <v>122</v>
      </c>
      <c r="BE10" s="111">
        <f>SUM(ÁLK_ALAPOZÓ!BE58)</f>
        <v>131</v>
      </c>
      <c r="BF10" s="206"/>
      <c r="BG10" s="207"/>
    </row>
    <row r="11" spans="1:59" ht="15.75" customHeight="1">
      <c r="A11" s="46" t="s">
        <v>7</v>
      </c>
      <c r="B11" s="47"/>
      <c r="C11" s="48" t="s">
        <v>50</v>
      </c>
      <c r="D11" s="49"/>
      <c r="E11" s="50"/>
      <c r="F11" s="51"/>
      <c r="G11" s="50"/>
      <c r="H11" s="51"/>
      <c r="I11" s="52"/>
      <c r="J11" s="51"/>
      <c r="K11" s="50"/>
      <c r="L11" s="51"/>
      <c r="M11" s="50"/>
      <c r="N11" s="51"/>
      <c r="O11" s="52"/>
      <c r="P11" s="51"/>
      <c r="Q11" s="50"/>
      <c r="R11" s="51"/>
      <c r="S11" s="50"/>
      <c r="T11" s="51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0"/>
      <c r="AJ11" s="51"/>
      <c r="AK11" s="50"/>
      <c r="AL11" s="51"/>
      <c r="AM11" s="52"/>
      <c r="AN11" s="51"/>
      <c r="AO11" s="50"/>
      <c r="AP11" s="51"/>
      <c r="AQ11" s="50"/>
      <c r="AR11" s="51"/>
      <c r="AS11" s="52"/>
      <c r="AT11" s="51"/>
      <c r="AU11" s="50"/>
      <c r="AV11" s="51"/>
      <c r="AW11" s="50"/>
      <c r="AX11" s="51"/>
      <c r="AY11" s="53"/>
      <c r="AZ11" s="54"/>
      <c r="BA11" s="54"/>
      <c r="BB11" s="54"/>
      <c r="BC11" s="54"/>
      <c r="BD11" s="54"/>
      <c r="BE11" s="289"/>
    </row>
    <row r="12" spans="1:59" ht="15.75" customHeight="1">
      <c r="A12" s="648" t="s">
        <v>576</v>
      </c>
      <c r="B12" s="394" t="s">
        <v>15</v>
      </c>
      <c r="C12" s="439" t="s">
        <v>542</v>
      </c>
      <c r="D12" s="209"/>
      <c r="E12" s="210" t="str">
        <f t="shared" ref="E12" si="0">IF(D12*14=0,"",D12*14)</f>
        <v/>
      </c>
      <c r="F12" s="209"/>
      <c r="G12" s="210" t="str">
        <f t="shared" ref="G12" si="1">IF(F12*14=0,"",F12*14)</f>
        <v/>
      </c>
      <c r="H12" s="209"/>
      <c r="I12" s="211"/>
      <c r="J12" s="308"/>
      <c r="K12" s="210" t="str">
        <f t="shared" ref="K12" si="2">IF(J12*14=0,"",J12*14)</f>
        <v/>
      </c>
      <c r="L12" s="213"/>
      <c r="M12" s="210" t="str">
        <f t="shared" ref="M12" si="3">IF(L12*14=0,"",L12*14)</f>
        <v/>
      </c>
      <c r="N12" s="213"/>
      <c r="O12" s="214"/>
      <c r="P12" s="213">
        <v>1</v>
      </c>
      <c r="Q12" s="210">
        <f t="shared" ref="Q12" si="4">IF(P12*14=0,"",P12*14)</f>
        <v>14</v>
      </c>
      <c r="R12" s="213">
        <v>1</v>
      </c>
      <c r="S12" s="210">
        <f t="shared" ref="S12" si="5">IF(R12*14=0,"",R12*14)</f>
        <v>14</v>
      </c>
      <c r="T12" s="653">
        <v>2</v>
      </c>
      <c r="U12" s="215" t="s">
        <v>150</v>
      </c>
      <c r="V12" s="308"/>
      <c r="W12" s="210" t="str">
        <f t="shared" ref="W12" si="6">IF(V12*14=0,"",V12*14)</f>
        <v/>
      </c>
      <c r="X12" s="213"/>
      <c r="Y12" s="210" t="str">
        <f t="shared" ref="Y12" si="7">IF(X12*14=0,"",X12*14)</f>
        <v/>
      </c>
      <c r="Z12" s="213"/>
      <c r="AA12" s="214"/>
      <c r="AB12" s="213"/>
      <c r="AC12" s="210" t="str">
        <f t="shared" ref="AC12" si="8">IF(AB12*14=0,"",AB12*14)</f>
        <v/>
      </c>
      <c r="AD12" s="213"/>
      <c r="AE12" s="210" t="str">
        <f t="shared" ref="AE12" si="9">IF(AD12*14=0,"",AD12*14)</f>
        <v/>
      </c>
      <c r="AF12" s="213"/>
      <c r="AG12" s="215"/>
      <c r="AH12" s="308"/>
      <c r="AI12" s="210" t="str">
        <f t="shared" ref="AI12" si="10">IF(AH12*14=0,"",AH12*14)</f>
        <v/>
      </c>
      <c r="AJ12" s="213"/>
      <c r="AK12" s="210" t="str">
        <f t="shared" ref="AK12" si="11">IF(AJ12*14=0,"",AJ12*14)</f>
        <v/>
      </c>
      <c r="AL12" s="213"/>
      <c r="AM12" s="214"/>
      <c r="AN12" s="308"/>
      <c r="AO12" s="210" t="str">
        <f t="shared" ref="AO12" si="12">IF(AN12*14=0,"",AN12*14)</f>
        <v/>
      </c>
      <c r="AP12" s="213"/>
      <c r="AQ12" s="210" t="str">
        <f t="shared" ref="AQ12" si="13">IF(AP12*14=0,"",AP12*14)</f>
        <v/>
      </c>
      <c r="AR12" s="213"/>
      <c r="AS12" s="214"/>
      <c r="AT12" s="213"/>
      <c r="AU12" s="210" t="str">
        <f t="shared" ref="AU12" si="14">IF(AT12*14=0,"",AT12*14)</f>
        <v/>
      </c>
      <c r="AV12" s="213"/>
      <c r="AW12" s="210" t="str">
        <f t="shared" ref="AW12" si="15">IF(AV12*14=0,"",AV12*14)</f>
        <v/>
      </c>
      <c r="AX12" s="213"/>
      <c r="AY12" s="213"/>
      <c r="AZ12" s="353">
        <f t="shared" ref="AZ12" si="16">IF(D12+J12+P12+V12+AB12+AH12+AN12+AT12=0,"",D12+J12+P12+V12+AB12+AH12+AN12+AT12)</f>
        <v>1</v>
      </c>
      <c r="BA12" s="210">
        <f t="shared" ref="BA12" si="17">IF((D12+J12+P12+V12+AB12+AH12+AN12+AT12)*14=0,"",(D12+J12+P12+V12+AB12+AH12+AN12+AT12)*14)</f>
        <v>14</v>
      </c>
      <c r="BB12" s="216">
        <f t="shared" ref="BB12" si="18">IF(F12+L12+R12+X12+AD12+AJ12+AP12+AV12=0,"",F12+L12+R12+X12+AD12+AJ12+AP12+AV12)</f>
        <v>1</v>
      </c>
      <c r="BC12" s="210">
        <f t="shared" ref="BC12" si="19">IF((L12+F12+R12+X12+AD12+AJ12+AP12+AV12)*14=0,"",(L12+F12+R12+X12+AD12+AJ12+AP12+AV12)*14)</f>
        <v>14</v>
      </c>
      <c r="BD12" s="216">
        <f t="shared" ref="BD12" si="20">IF(N12+H12+T12+Z12+AF12+AL12+AR12+AX12=0,"",N12+H12+T12+Z12+AF12+AL12+AR12+AX12)</f>
        <v>2</v>
      </c>
      <c r="BE12" s="291">
        <f t="shared" ref="BE12" si="21">IF(D12+F12+L12+J12+P12+R12+V12+X12+AB12+AD12+AH12+AJ12+AN12+AP12+AT12+AV12=0,"",D12+F12+L12+J12+P12+R12+V12+X12+AB12+AD12+AH12+AJ12+AN12+AP12+AT12+AV12)</f>
        <v>2</v>
      </c>
      <c r="BF12" s="217" t="s">
        <v>234</v>
      </c>
      <c r="BG12" s="218" t="s">
        <v>570</v>
      </c>
    </row>
    <row r="13" spans="1:59" ht="15.75" customHeight="1">
      <c r="A13" s="392" t="s">
        <v>361</v>
      </c>
      <c r="B13" s="393" t="s">
        <v>15</v>
      </c>
      <c r="C13" s="304" t="s">
        <v>155</v>
      </c>
      <c r="D13" s="209"/>
      <c r="E13" s="210" t="str">
        <f t="shared" ref="E13:E44" si="22">IF(D13*14=0,"",D13*14)</f>
        <v/>
      </c>
      <c r="F13" s="209"/>
      <c r="G13" s="210" t="str">
        <f t="shared" ref="G13:G44" si="23">IF(F13*14=0,"",F13*14)</f>
        <v/>
      </c>
      <c r="H13" s="209"/>
      <c r="I13" s="211"/>
      <c r="J13" s="308"/>
      <c r="K13" s="210" t="str">
        <f t="shared" ref="K13:K44" si="24">IF(J13*14=0,"",J13*14)</f>
        <v/>
      </c>
      <c r="L13" s="213"/>
      <c r="M13" s="210" t="str">
        <f t="shared" ref="M13:M44" si="25">IF(L13*14=0,"",L13*14)</f>
        <v/>
      </c>
      <c r="N13" s="213"/>
      <c r="O13" s="214"/>
      <c r="P13" s="213"/>
      <c r="Q13" s="210" t="str">
        <f t="shared" ref="Q13:Q44" si="26">IF(P13*14=0,"",P13*14)</f>
        <v/>
      </c>
      <c r="R13" s="213"/>
      <c r="S13" s="210" t="str">
        <f t="shared" ref="S13:S44" si="27">IF(R13*14=0,"",R13*14)</f>
        <v/>
      </c>
      <c r="T13" s="213"/>
      <c r="U13" s="215"/>
      <c r="V13" s="308">
        <v>3</v>
      </c>
      <c r="W13" s="210">
        <f t="shared" ref="W13:W44" si="28">IF(V13*14=0,"",V13*14)</f>
        <v>42</v>
      </c>
      <c r="X13" s="213">
        <v>2</v>
      </c>
      <c r="Y13" s="210">
        <f t="shared" ref="Y13:Y44" si="29">IF(X13*14=0,"",X13*14)</f>
        <v>28</v>
      </c>
      <c r="Z13" s="209">
        <v>5</v>
      </c>
      <c r="AA13" s="214" t="s">
        <v>15</v>
      </c>
      <c r="AB13" s="213"/>
      <c r="AC13" s="210" t="str">
        <f t="shared" ref="AC13:AC44" si="30">IF(AB13*14=0,"",AB13*14)</f>
        <v/>
      </c>
      <c r="AD13" s="213"/>
      <c r="AE13" s="210" t="str">
        <f t="shared" ref="AE13:AE44" si="31">IF(AD13*14=0,"",AD13*14)</f>
        <v/>
      </c>
      <c r="AF13" s="213"/>
      <c r="AG13" s="215"/>
      <c r="AH13" s="308"/>
      <c r="AI13" s="210" t="str">
        <f t="shared" ref="AI13:AI44" si="32">IF(AH13*14=0,"",AH13*14)</f>
        <v/>
      </c>
      <c r="AJ13" s="213"/>
      <c r="AK13" s="210" t="str">
        <f t="shared" ref="AK13:AK44" si="33">IF(AJ13*14=0,"",AJ13*14)</f>
        <v/>
      </c>
      <c r="AL13" s="213"/>
      <c r="AM13" s="214"/>
      <c r="AN13" s="308"/>
      <c r="AO13" s="210" t="str">
        <f t="shared" ref="AO13:AO44" si="34">IF(AN13*14=0,"",AN13*14)</f>
        <v/>
      </c>
      <c r="AP13" s="213"/>
      <c r="AQ13" s="210" t="str">
        <f t="shared" ref="AQ13:AQ44" si="35">IF(AP13*14=0,"",AP13*14)</f>
        <v/>
      </c>
      <c r="AR13" s="213"/>
      <c r="AS13" s="214"/>
      <c r="AT13" s="213"/>
      <c r="AU13" s="210" t="str">
        <f t="shared" ref="AU13:AU44" si="36">IF(AT13*14=0,"",AT13*14)</f>
        <v/>
      </c>
      <c r="AV13" s="213"/>
      <c r="AW13" s="210" t="str">
        <f t="shared" ref="AW13:AW44" si="37">IF(AV13*14=0,"",AV13*14)</f>
        <v/>
      </c>
      <c r="AX13" s="213"/>
      <c r="AY13" s="213"/>
      <c r="AZ13" s="353">
        <f t="shared" ref="AZ13:AZ44" si="38">IF(D13+J13+P13+V13+AB13+AH13+AN13+AT13=0,"",D13+J13+P13+V13+AB13+AH13+AN13+AT13)</f>
        <v>3</v>
      </c>
      <c r="BA13" s="210">
        <f t="shared" ref="BA13:BA44" si="39">IF((D13+J13+P13+V13+AB13+AH13+AN13+AT13)*14=0,"",(D13+J13+P13+V13+AB13+AH13+AN13+AT13)*14)</f>
        <v>42</v>
      </c>
      <c r="BB13" s="216">
        <f t="shared" ref="BB13:BB44" si="40">IF(F13+L13+R13+X13+AD13+AJ13+AP13+AV13=0,"",F13+L13+R13+X13+AD13+AJ13+AP13+AV13)</f>
        <v>2</v>
      </c>
      <c r="BC13" s="210">
        <f t="shared" ref="BC13:BC44" si="41">IF((L13+F13+R13+X13+AD13+AJ13+AP13+AV13)*14=0,"",(L13+F13+R13+X13+AD13+AJ13+AP13+AV13)*14)</f>
        <v>28</v>
      </c>
      <c r="BD13" s="216">
        <f t="shared" ref="BD13:BD44" si="42">IF(N13+H13+T13+Z13+AF13+AL13+AR13+AX13=0,"",N13+H13+T13+Z13+AF13+AL13+AR13+AX13)</f>
        <v>5</v>
      </c>
      <c r="BE13" s="291">
        <f t="shared" ref="BE13:BE44" si="43">IF(D13+F13+L13+J13+P13+R13+V13+X13+AB13+AD13+AH13+AJ13+AN13+AP13+AT13+AV13=0,"",D13+F13+L13+J13+P13+R13+V13+X13+AB13+AD13+AH13+AJ13+AN13+AP13+AT13+AV13)</f>
        <v>5</v>
      </c>
      <c r="BF13" s="217" t="s">
        <v>253</v>
      </c>
      <c r="BG13" s="218" t="s">
        <v>254</v>
      </c>
    </row>
    <row r="14" spans="1:59" ht="15.75" customHeight="1">
      <c r="A14" s="648" t="s">
        <v>577</v>
      </c>
      <c r="B14" s="394" t="s">
        <v>15</v>
      </c>
      <c r="C14" s="439" t="s">
        <v>535</v>
      </c>
      <c r="D14" s="209"/>
      <c r="E14" s="210" t="str">
        <f t="shared" ref="E14" si="44">IF(D14*14=0,"",D14*14)</f>
        <v/>
      </c>
      <c r="F14" s="209"/>
      <c r="G14" s="210" t="str">
        <f t="shared" ref="G14" si="45">IF(F14*14=0,"",F14*14)</f>
        <v/>
      </c>
      <c r="H14" s="209"/>
      <c r="I14" s="211"/>
      <c r="J14" s="308"/>
      <c r="K14" s="210" t="str">
        <f t="shared" ref="K14" si="46">IF(J14*14=0,"",J14*14)</f>
        <v/>
      </c>
      <c r="L14" s="213"/>
      <c r="M14" s="210" t="str">
        <f t="shared" ref="M14" si="47">IF(L14*14=0,"",L14*14)</f>
        <v/>
      </c>
      <c r="N14" s="213"/>
      <c r="O14" s="214"/>
      <c r="P14" s="213"/>
      <c r="Q14" s="210" t="str">
        <f t="shared" ref="Q14" si="48">IF(P14*14=0,"",P14*14)</f>
        <v/>
      </c>
      <c r="R14" s="213"/>
      <c r="S14" s="210" t="str">
        <f t="shared" ref="S14" si="49">IF(R14*14=0,"",R14*14)</f>
        <v/>
      </c>
      <c r="T14" s="213"/>
      <c r="U14" s="215"/>
      <c r="V14" s="308">
        <v>1</v>
      </c>
      <c r="W14" s="210">
        <f t="shared" ref="W14" si="50">IF(V14*14=0,"",V14*14)</f>
        <v>14</v>
      </c>
      <c r="X14" s="213">
        <v>1</v>
      </c>
      <c r="Y14" s="210">
        <f t="shared" ref="Y14" si="51">IF(X14*14=0,"",X14*14)</f>
        <v>14</v>
      </c>
      <c r="Z14" s="653">
        <v>2</v>
      </c>
      <c r="AA14" s="214" t="s">
        <v>150</v>
      </c>
      <c r="AB14" s="213"/>
      <c r="AC14" s="210" t="str">
        <f t="shared" si="30"/>
        <v/>
      </c>
      <c r="AD14" s="213"/>
      <c r="AE14" s="210" t="str">
        <f t="shared" ref="AE14" si="52">IF(AD14*14=0,"",AD14*14)</f>
        <v/>
      </c>
      <c r="AF14" s="213"/>
      <c r="AG14" s="215"/>
      <c r="AH14" s="308"/>
      <c r="AI14" s="210" t="str">
        <f t="shared" ref="AI14" si="53">IF(AH14*14=0,"",AH14*14)</f>
        <v/>
      </c>
      <c r="AJ14" s="213"/>
      <c r="AK14" s="210" t="str">
        <f t="shared" ref="AK14" si="54">IF(AJ14*14=0,"",AJ14*14)</f>
        <v/>
      </c>
      <c r="AL14" s="213"/>
      <c r="AM14" s="214"/>
      <c r="AN14" s="308"/>
      <c r="AO14" s="210" t="str">
        <f t="shared" ref="AO14" si="55">IF(AN14*14=0,"",AN14*14)</f>
        <v/>
      </c>
      <c r="AP14" s="213"/>
      <c r="AQ14" s="210" t="str">
        <f t="shared" ref="AQ14" si="56">IF(AP14*14=0,"",AP14*14)</f>
        <v/>
      </c>
      <c r="AR14" s="213"/>
      <c r="AS14" s="214"/>
      <c r="AT14" s="213"/>
      <c r="AU14" s="210" t="str">
        <f t="shared" ref="AU14" si="57">IF(AT14*14=0,"",AT14*14)</f>
        <v/>
      </c>
      <c r="AV14" s="213"/>
      <c r="AW14" s="210" t="str">
        <f t="shared" ref="AW14" si="58">IF(AV14*14=0,"",AV14*14)</f>
        <v/>
      </c>
      <c r="AX14" s="213"/>
      <c r="AY14" s="213"/>
      <c r="AZ14" s="353">
        <f t="shared" ref="AZ14" si="59">IF(D14+J14+P14+V14+AB14+AH14+AN14+AT14=0,"",D14+J14+P14+V14+AB14+AH14+AN14+AT14)</f>
        <v>1</v>
      </c>
      <c r="BA14" s="210">
        <f t="shared" ref="BA14" si="60">IF((D14+J14+P14+V14+AB14+AH14+AN14+AT14)*14=0,"",(D14+J14+P14+V14+AB14+AH14+AN14+AT14)*14)</f>
        <v>14</v>
      </c>
      <c r="BB14" s="216">
        <f t="shared" ref="BB14" si="61">IF(F14+L14+R14+X14+AD14+AJ14+AP14+AV14=0,"",F14+L14+R14+X14+AD14+AJ14+AP14+AV14)</f>
        <v>1</v>
      </c>
      <c r="BC14" s="210">
        <f t="shared" ref="BC14" si="62">IF((L14+F14+R14+X14+AD14+AJ14+AP14+AV14)*14=0,"",(L14+F14+R14+X14+AD14+AJ14+AP14+AV14)*14)</f>
        <v>14</v>
      </c>
      <c r="BD14" s="216">
        <f t="shared" ref="BD14" si="63">IF(N14+H14+T14+Z14+AF14+AL14+AR14+AX14=0,"",N14+H14+T14+Z14+AF14+AL14+AR14+AX14)</f>
        <v>2</v>
      </c>
      <c r="BE14" s="291">
        <f t="shared" ref="BE14" si="64">IF(D14+F14+L14+J14+P14+R14+V14+X14+AB14+AD14+AH14+AJ14+AN14+AP14+AT14+AV14=0,"",D14+F14+L14+J14+P14+R14+V14+X14+AB14+AD14+AH14+AJ14+AN14+AP14+AT14+AV14)</f>
        <v>2</v>
      </c>
      <c r="BF14" s="217" t="s">
        <v>234</v>
      </c>
      <c r="BG14" s="218" t="s">
        <v>570</v>
      </c>
    </row>
    <row r="15" spans="1:59" ht="15.75" customHeight="1">
      <c r="A15" s="648" t="s">
        <v>578</v>
      </c>
      <c r="B15" s="394" t="s">
        <v>15</v>
      </c>
      <c r="C15" s="439" t="s">
        <v>536</v>
      </c>
      <c r="D15" s="209"/>
      <c r="E15" s="210" t="str">
        <f t="shared" si="22"/>
        <v/>
      </c>
      <c r="F15" s="209"/>
      <c r="G15" s="210" t="str">
        <f t="shared" si="23"/>
        <v/>
      </c>
      <c r="H15" s="209"/>
      <c r="I15" s="211"/>
      <c r="J15" s="308"/>
      <c r="K15" s="210" t="str">
        <f t="shared" si="24"/>
        <v/>
      </c>
      <c r="L15" s="213"/>
      <c r="M15" s="210" t="str">
        <f t="shared" si="25"/>
        <v/>
      </c>
      <c r="N15" s="213"/>
      <c r="O15" s="214"/>
      <c r="P15" s="213"/>
      <c r="Q15" s="210" t="str">
        <f t="shared" si="26"/>
        <v/>
      </c>
      <c r="R15" s="213"/>
      <c r="S15" s="210" t="str">
        <f t="shared" si="27"/>
        <v/>
      </c>
      <c r="T15" s="213"/>
      <c r="U15" s="215"/>
      <c r="V15" s="308">
        <v>2</v>
      </c>
      <c r="W15" s="210">
        <f t="shared" si="28"/>
        <v>28</v>
      </c>
      <c r="X15" s="213">
        <v>1</v>
      </c>
      <c r="Y15" s="210">
        <f t="shared" si="29"/>
        <v>14</v>
      </c>
      <c r="Z15" s="653">
        <v>2</v>
      </c>
      <c r="AA15" s="214" t="s">
        <v>150</v>
      </c>
      <c r="AB15" s="213"/>
      <c r="AC15" s="210" t="str">
        <f t="shared" ref="AC15:AC16" si="65">IF(AB15*14=0,"",AB15*14)</f>
        <v/>
      </c>
      <c r="AD15" s="213"/>
      <c r="AE15" s="210" t="str">
        <f t="shared" si="31"/>
        <v/>
      </c>
      <c r="AF15" s="213"/>
      <c r="AG15" s="215"/>
      <c r="AH15" s="308"/>
      <c r="AI15" s="210" t="str">
        <f t="shared" si="32"/>
        <v/>
      </c>
      <c r="AJ15" s="213"/>
      <c r="AK15" s="210" t="str">
        <f t="shared" si="33"/>
        <v/>
      </c>
      <c r="AL15" s="213"/>
      <c r="AM15" s="214"/>
      <c r="AN15" s="308"/>
      <c r="AO15" s="210" t="str">
        <f t="shared" si="34"/>
        <v/>
      </c>
      <c r="AP15" s="213"/>
      <c r="AQ15" s="210" t="str">
        <f t="shared" si="35"/>
        <v/>
      </c>
      <c r="AR15" s="213"/>
      <c r="AS15" s="214"/>
      <c r="AT15" s="213"/>
      <c r="AU15" s="210" t="str">
        <f t="shared" si="36"/>
        <v/>
      </c>
      <c r="AV15" s="213"/>
      <c r="AW15" s="210" t="str">
        <f t="shared" si="37"/>
        <v/>
      </c>
      <c r="AX15" s="213"/>
      <c r="AY15" s="213"/>
      <c r="AZ15" s="353">
        <f t="shared" si="38"/>
        <v>2</v>
      </c>
      <c r="BA15" s="210">
        <f t="shared" si="39"/>
        <v>28</v>
      </c>
      <c r="BB15" s="216">
        <f t="shared" si="40"/>
        <v>1</v>
      </c>
      <c r="BC15" s="210">
        <f t="shared" si="41"/>
        <v>14</v>
      </c>
      <c r="BD15" s="216">
        <f t="shared" si="42"/>
        <v>2</v>
      </c>
      <c r="BE15" s="291">
        <f t="shared" si="43"/>
        <v>3</v>
      </c>
      <c r="BF15" s="217" t="s">
        <v>234</v>
      </c>
      <c r="BG15" s="218" t="s">
        <v>570</v>
      </c>
    </row>
    <row r="16" spans="1:59" ht="15.75" customHeight="1">
      <c r="A16" s="648" t="s">
        <v>579</v>
      </c>
      <c r="B16" s="394" t="s">
        <v>15</v>
      </c>
      <c r="C16" s="439" t="s">
        <v>537</v>
      </c>
      <c r="D16" s="209"/>
      <c r="E16" s="210" t="str">
        <f t="shared" si="22"/>
        <v/>
      </c>
      <c r="F16" s="209"/>
      <c r="G16" s="210" t="str">
        <f t="shared" si="23"/>
        <v/>
      </c>
      <c r="H16" s="209"/>
      <c r="I16" s="211"/>
      <c r="J16" s="308"/>
      <c r="K16" s="210" t="str">
        <f t="shared" si="24"/>
        <v/>
      </c>
      <c r="L16" s="213"/>
      <c r="M16" s="210" t="str">
        <f t="shared" si="25"/>
        <v/>
      </c>
      <c r="N16" s="213"/>
      <c r="O16" s="214"/>
      <c r="P16" s="213"/>
      <c r="Q16" s="210" t="str">
        <f t="shared" si="26"/>
        <v/>
      </c>
      <c r="R16" s="213"/>
      <c r="S16" s="210" t="str">
        <f t="shared" si="27"/>
        <v/>
      </c>
      <c r="T16" s="213"/>
      <c r="U16" s="215"/>
      <c r="V16" s="308">
        <v>2</v>
      </c>
      <c r="W16" s="210">
        <f t="shared" si="28"/>
        <v>28</v>
      </c>
      <c r="X16" s="213">
        <v>1</v>
      </c>
      <c r="Y16" s="210">
        <f t="shared" si="29"/>
        <v>14</v>
      </c>
      <c r="Z16" s="653">
        <v>2</v>
      </c>
      <c r="AA16" s="214" t="s">
        <v>150</v>
      </c>
      <c r="AB16" s="213"/>
      <c r="AC16" s="210" t="str">
        <f t="shared" si="65"/>
        <v/>
      </c>
      <c r="AD16" s="213"/>
      <c r="AE16" s="210" t="str">
        <f t="shared" si="31"/>
        <v/>
      </c>
      <c r="AF16" s="213"/>
      <c r="AG16" s="215"/>
      <c r="AH16" s="308"/>
      <c r="AI16" s="210" t="str">
        <f t="shared" si="32"/>
        <v/>
      </c>
      <c r="AJ16" s="213"/>
      <c r="AK16" s="210" t="str">
        <f t="shared" si="33"/>
        <v/>
      </c>
      <c r="AL16" s="213"/>
      <c r="AM16" s="214"/>
      <c r="AN16" s="308"/>
      <c r="AO16" s="210" t="str">
        <f t="shared" si="34"/>
        <v/>
      </c>
      <c r="AP16" s="213"/>
      <c r="AQ16" s="210" t="str">
        <f t="shared" si="35"/>
        <v/>
      </c>
      <c r="AR16" s="213"/>
      <c r="AS16" s="214"/>
      <c r="AT16" s="213"/>
      <c r="AU16" s="210" t="str">
        <f t="shared" si="36"/>
        <v/>
      </c>
      <c r="AV16" s="213"/>
      <c r="AW16" s="210" t="str">
        <f t="shared" si="37"/>
        <v/>
      </c>
      <c r="AX16" s="213"/>
      <c r="AY16" s="213"/>
      <c r="AZ16" s="353">
        <f t="shared" si="38"/>
        <v>2</v>
      </c>
      <c r="BA16" s="210">
        <f t="shared" si="39"/>
        <v>28</v>
      </c>
      <c r="BB16" s="216">
        <f t="shared" si="40"/>
        <v>1</v>
      </c>
      <c r="BC16" s="210">
        <f t="shared" si="41"/>
        <v>14</v>
      </c>
      <c r="BD16" s="216">
        <f t="shared" si="42"/>
        <v>2</v>
      </c>
      <c r="BE16" s="291">
        <f t="shared" si="43"/>
        <v>3</v>
      </c>
      <c r="BF16" s="217" t="s">
        <v>234</v>
      </c>
      <c r="BG16" s="218" t="s">
        <v>570</v>
      </c>
    </row>
    <row r="17" spans="1:59" ht="15.75" customHeight="1">
      <c r="A17" s="392" t="s">
        <v>362</v>
      </c>
      <c r="B17" s="394" t="s">
        <v>15</v>
      </c>
      <c r="C17" s="304" t="s">
        <v>154</v>
      </c>
      <c r="D17" s="209"/>
      <c r="E17" s="210" t="str">
        <f t="shared" si="22"/>
        <v/>
      </c>
      <c r="F17" s="209"/>
      <c r="G17" s="210" t="str">
        <f t="shared" si="23"/>
        <v/>
      </c>
      <c r="H17" s="209"/>
      <c r="I17" s="211"/>
      <c r="J17" s="308"/>
      <c r="K17" s="210" t="str">
        <f t="shared" si="24"/>
        <v/>
      </c>
      <c r="L17" s="213"/>
      <c r="M17" s="210" t="str">
        <f t="shared" si="25"/>
        <v/>
      </c>
      <c r="N17" s="213"/>
      <c r="O17" s="214"/>
      <c r="P17" s="213"/>
      <c r="Q17" s="210" t="str">
        <f t="shared" si="26"/>
        <v/>
      </c>
      <c r="R17" s="213"/>
      <c r="S17" s="210" t="str">
        <f t="shared" si="27"/>
        <v/>
      </c>
      <c r="T17" s="213"/>
      <c r="U17" s="215"/>
      <c r="V17" s="308">
        <v>3</v>
      </c>
      <c r="W17" s="210">
        <f t="shared" si="28"/>
        <v>42</v>
      </c>
      <c r="X17" s="213">
        <v>2</v>
      </c>
      <c r="Y17" s="210">
        <f t="shared" si="29"/>
        <v>28</v>
      </c>
      <c r="Z17" s="209">
        <v>5</v>
      </c>
      <c r="AA17" s="214" t="s">
        <v>15</v>
      </c>
      <c r="AB17" s="213"/>
      <c r="AC17" s="210" t="str">
        <f t="shared" si="30"/>
        <v/>
      </c>
      <c r="AD17" s="213"/>
      <c r="AE17" s="210" t="str">
        <f t="shared" si="31"/>
        <v/>
      </c>
      <c r="AF17" s="213"/>
      <c r="AG17" s="215"/>
      <c r="AH17" s="308"/>
      <c r="AI17" s="210" t="str">
        <f t="shared" si="32"/>
        <v/>
      </c>
      <c r="AJ17" s="213"/>
      <c r="AK17" s="210" t="str">
        <f t="shared" si="33"/>
        <v/>
      </c>
      <c r="AL17" s="213"/>
      <c r="AM17" s="214"/>
      <c r="AN17" s="308"/>
      <c r="AO17" s="210" t="str">
        <f t="shared" si="34"/>
        <v/>
      </c>
      <c r="AP17" s="213"/>
      <c r="AQ17" s="210" t="str">
        <f t="shared" si="35"/>
        <v/>
      </c>
      <c r="AR17" s="213"/>
      <c r="AS17" s="214"/>
      <c r="AT17" s="213"/>
      <c r="AU17" s="210" t="str">
        <f t="shared" si="36"/>
        <v/>
      </c>
      <c r="AV17" s="213"/>
      <c r="AW17" s="210" t="str">
        <f t="shared" si="37"/>
        <v/>
      </c>
      <c r="AX17" s="213"/>
      <c r="AY17" s="213"/>
      <c r="AZ17" s="353">
        <f t="shared" si="38"/>
        <v>3</v>
      </c>
      <c r="BA17" s="210">
        <f t="shared" si="39"/>
        <v>42</v>
      </c>
      <c r="BB17" s="216">
        <f t="shared" si="40"/>
        <v>2</v>
      </c>
      <c r="BC17" s="210">
        <f t="shared" si="41"/>
        <v>28</v>
      </c>
      <c r="BD17" s="216">
        <f t="shared" si="42"/>
        <v>5</v>
      </c>
      <c r="BE17" s="291">
        <f t="shared" si="43"/>
        <v>5</v>
      </c>
      <c r="BF17" s="183" t="s">
        <v>253</v>
      </c>
      <c r="BG17" s="218" t="s">
        <v>254</v>
      </c>
    </row>
    <row r="18" spans="1:59" ht="15.75" customHeight="1">
      <c r="A18" s="432" t="s">
        <v>405</v>
      </c>
      <c r="B18" s="600" t="s">
        <v>15</v>
      </c>
      <c r="C18" s="304" t="s">
        <v>78</v>
      </c>
      <c r="D18" s="592"/>
      <c r="E18" s="593"/>
      <c r="F18" s="592"/>
      <c r="G18" s="593"/>
      <c r="H18" s="592"/>
      <c r="I18" s="594"/>
      <c r="J18" s="595"/>
      <c r="K18" s="593"/>
      <c r="L18" s="596"/>
      <c r="M18" s="593"/>
      <c r="N18" s="596"/>
      <c r="O18" s="597"/>
      <c r="P18" s="596"/>
      <c r="Q18" s="593"/>
      <c r="R18" s="596"/>
      <c r="S18" s="593"/>
      <c r="T18" s="596"/>
      <c r="U18" s="598"/>
      <c r="V18" s="595"/>
      <c r="W18" s="593"/>
      <c r="X18" s="596"/>
      <c r="Y18" s="593"/>
      <c r="Z18" s="596"/>
      <c r="AA18" s="597"/>
      <c r="AB18" s="423">
        <v>4</v>
      </c>
      <c r="AC18" s="421">
        <f>IF(AB18*14=0,"",AB18*14)</f>
        <v>56</v>
      </c>
      <c r="AD18" s="424">
        <v>1</v>
      </c>
      <c r="AE18" s="421">
        <f t="shared" si="31"/>
        <v>14</v>
      </c>
      <c r="AF18" s="427">
        <v>4</v>
      </c>
      <c r="AG18" s="425" t="s">
        <v>104</v>
      </c>
      <c r="AH18" s="595"/>
      <c r="AI18" s="593"/>
      <c r="AJ18" s="596"/>
      <c r="AK18" s="593"/>
      <c r="AL18" s="596"/>
      <c r="AM18" s="597"/>
      <c r="AN18" s="595"/>
      <c r="AO18" s="593"/>
      <c r="AP18" s="596"/>
      <c r="AQ18" s="593"/>
      <c r="AR18" s="596"/>
      <c r="AS18" s="597"/>
      <c r="AT18" s="596"/>
      <c r="AU18" s="593"/>
      <c r="AV18" s="596"/>
      <c r="AW18" s="593"/>
      <c r="AX18" s="596"/>
      <c r="AY18" s="596"/>
      <c r="AZ18" s="353">
        <f t="shared" ref="AZ18:AZ19" si="66">IF(D18+J18+P18+V18+AB18+AH18+AN18+AT18=0,"",D18+J18+P18+V18+AB18+AH18+AN18+AT18)</f>
        <v>4</v>
      </c>
      <c r="BA18" s="210">
        <f t="shared" ref="BA18:BA19" si="67">IF((D18+J18+P18+V18+AB18+AH18+AN18+AT18)*14=0,"",(D18+J18+P18+V18+AB18+AH18+AN18+AT18)*14)</f>
        <v>56</v>
      </c>
      <c r="BB18" s="216">
        <f t="shared" ref="BB18:BB19" si="68">IF(F18+L18+R18+X18+AD18+AJ18+AP18+AV18=0,"",F18+L18+R18+X18+AD18+AJ18+AP18+AV18)</f>
        <v>1</v>
      </c>
      <c r="BC18" s="210">
        <f t="shared" ref="BC18:BC19" si="69">IF((L18+F18+R18+X18+AD18+AJ18+AP18+AV18)*14=0,"",(L18+F18+R18+X18+AD18+AJ18+AP18+AV18)*14)</f>
        <v>14</v>
      </c>
      <c r="BD18" s="216">
        <f t="shared" ref="BD18:BD19" si="70">IF(N18+H18+T18+Z18+AF18+AL18+AR18+AX18=0,"",N18+H18+T18+Z18+AF18+AL18+AR18+AX18)</f>
        <v>4</v>
      </c>
      <c r="BE18" s="291">
        <f t="shared" ref="BE18:BE19" si="71">IF(D18+F18+L18+J18+P18+R18+V18+X18+AB18+AD18+AH18+AJ18+AN18+AP18+AT18+AV18=0,"",D18+F18+L18+J18+P18+R18+V18+X18+AB18+AD18+AH18+AJ18+AN18+AP18+AT18+AV18)</f>
        <v>5</v>
      </c>
      <c r="BF18" s="273" t="s">
        <v>222</v>
      </c>
      <c r="BG18" s="174" t="s">
        <v>245</v>
      </c>
    </row>
    <row r="19" spans="1:59" ht="15.75" customHeight="1">
      <c r="A19" s="432" t="s">
        <v>257</v>
      </c>
      <c r="B19" s="600" t="s">
        <v>15</v>
      </c>
      <c r="C19" s="304" t="s">
        <v>79</v>
      </c>
      <c r="D19" s="592"/>
      <c r="E19" s="593"/>
      <c r="F19" s="592"/>
      <c r="G19" s="593"/>
      <c r="H19" s="592"/>
      <c r="I19" s="594"/>
      <c r="J19" s="595"/>
      <c r="K19" s="593"/>
      <c r="L19" s="596"/>
      <c r="M19" s="593"/>
      <c r="N19" s="596"/>
      <c r="O19" s="597"/>
      <c r="P19" s="596"/>
      <c r="Q19" s="593"/>
      <c r="R19" s="596"/>
      <c r="S19" s="593"/>
      <c r="T19" s="596"/>
      <c r="U19" s="598"/>
      <c r="V19" s="595"/>
      <c r="W19" s="593"/>
      <c r="X19" s="596"/>
      <c r="Y19" s="593"/>
      <c r="Z19" s="596"/>
      <c r="AA19" s="597"/>
      <c r="AB19" s="423">
        <v>4</v>
      </c>
      <c r="AC19" s="421">
        <f t="shared" ref="AC19" si="72">IF(AB19*14=0,"",AB19*14)</f>
        <v>56</v>
      </c>
      <c r="AD19" s="424">
        <v>1</v>
      </c>
      <c r="AE19" s="421">
        <f t="shared" si="31"/>
        <v>14</v>
      </c>
      <c r="AF19" s="427">
        <v>4</v>
      </c>
      <c r="AG19" s="425" t="s">
        <v>104</v>
      </c>
      <c r="AH19" s="595"/>
      <c r="AI19" s="593"/>
      <c r="AJ19" s="596"/>
      <c r="AK19" s="593"/>
      <c r="AL19" s="596"/>
      <c r="AM19" s="597"/>
      <c r="AN19" s="595"/>
      <c r="AO19" s="593"/>
      <c r="AP19" s="596"/>
      <c r="AQ19" s="593"/>
      <c r="AR19" s="596"/>
      <c r="AS19" s="597"/>
      <c r="AT19" s="596"/>
      <c r="AU19" s="593"/>
      <c r="AV19" s="596"/>
      <c r="AW19" s="593"/>
      <c r="AX19" s="596"/>
      <c r="AY19" s="596"/>
      <c r="AZ19" s="353">
        <f t="shared" si="66"/>
        <v>4</v>
      </c>
      <c r="BA19" s="210">
        <f t="shared" si="67"/>
        <v>56</v>
      </c>
      <c r="BB19" s="216">
        <f t="shared" si="68"/>
        <v>1</v>
      </c>
      <c r="BC19" s="210">
        <f t="shared" si="69"/>
        <v>14</v>
      </c>
      <c r="BD19" s="216">
        <f t="shared" si="70"/>
        <v>4</v>
      </c>
      <c r="BE19" s="291">
        <f t="shared" si="71"/>
        <v>5</v>
      </c>
      <c r="BF19" s="273" t="s">
        <v>262</v>
      </c>
      <c r="BG19" s="93" t="s">
        <v>263</v>
      </c>
    </row>
    <row r="20" spans="1:59" ht="15.75" customHeight="1">
      <c r="A20" s="392" t="s">
        <v>363</v>
      </c>
      <c r="B20" s="394" t="s">
        <v>15</v>
      </c>
      <c r="C20" s="304" t="s">
        <v>153</v>
      </c>
      <c r="D20" s="209"/>
      <c r="E20" s="210" t="str">
        <f t="shared" si="22"/>
        <v/>
      </c>
      <c r="F20" s="209"/>
      <c r="G20" s="210" t="str">
        <f t="shared" si="23"/>
        <v/>
      </c>
      <c r="H20" s="209"/>
      <c r="I20" s="211"/>
      <c r="J20" s="308"/>
      <c r="K20" s="210" t="str">
        <f t="shared" si="24"/>
        <v/>
      </c>
      <c r="L20" s="213"/>
      <c r="M20" s="210" t="str">
        <f t="shared" si="25"/>
        <v/>
      </c>
      <c r="N20" s="213"/>
      <c r="O20" s="214"/>
      <c r="P20" s="213"/>
      <c r="Q20" s="210" t="str">
        <f t="shared" si="26"/>
        <v/>
      </c>
      <c r="R20" s="213"/>
      <c r="S20" s="210" t="str">
        <f t="shared" si="27"/>
        <v/>
      </c>
      <c r="T20" s="213"/>
      <c r="U20" s="215"/>
      <c r="V20" s="308"/>
      <c r="W20" s="210" t="str">
        <f t="shared" si="28"/>
        <v/>
      </c>
      <c r="X20" s="213"/>
      <c r="Y20" s="210" t="str">
        <f t="shared" si="29"/>
        <v/>
      </c>
      <c r="Z20" s="213"/>
      <c r="AA20" s="214"/>
      <c r="AB20" s="213">
        <v>2</v>
      </c>
      <c r="AC20" s="210">
        <f t="shared" si="30"/>
        <v>28</v>
      </c>
      <c r="AD20" s="213">
        <v>2</v>
      </c>
      <c r="AE20" s="210">
        <f t="shared" si="31"/>
        <v>28</v>
      </c>
      <c r="AF20" s="213">
        <v>4</v>
      </c>
      <c r="AG20" s="215" t="s">
        <v>104</v>
      </c>
      <c r="AH20" s="308"/>
      <c r="AI20" s="210" t="str">
        <f t="shared" si="32"/>
        <v/>
      </c>
      <c r="AJ20" s="213"/>
      <c r="AK20" s="210" t="str">
        <f t="shared" si="33"/>
        <v/>
      </c>
      <c r="AL20" s="213"/>
      <c r="AM20" s="214"/>
      <c r="AN20" s="308"/>
      <c r="AO20" s="210" t="str">
        <f t="shared" si="34"/>
        <v/>
      </c>
      <c r="AP20" s="213"/>
      <c r="AQ20" s="210" t="str">
        <f t="shared" si="35"/>
        <v/>
      </c>
      <c r="AR20" s="213"/>
      <c r="AS20" s="214"/>
      <c r="AT20" s="213"/>
      <c r="AU20" s="210" t="str">
        <f t="shared" si="36"/>
        <v/>
      </c>
      <c r="AV20" s="213"/>
      <c r="AW20" s="210" t="str">
        <f t="shared" si="37"/>
        <v/>
      </c>
      <c r="AX20" s="213"/>
      <c r="AY20" s="213"/>
      <c r="AZ20" s="353">
        <f t="shared" si="38"/>
        <v>2</v>
      </c>
      <c r="BA20" s="210">
        <f t="shared" si="39"/>
        <v>28</v>
      </c>
      <c r="BB20" s="216">
        <f t="shared" si="40"/>
        <v>2</v>
      </c>
      <c r="BC20" s="210">
        <f t="shared" si="41"/>
        <v>28</v>
      </c>
      <c r="BD20" s="216">
        <f t="shared" si="42"/>
        <v>4</v>
      </c>
      <c r="BE20" s="291">
        <f t="shared" si="43"/>
        <v>4</v>
      </c>
      <c r="BF20" s="217" t="s">
        <v>262</v>
      </c>
      <c r="BG20" s="218" t="s">
        <v>263</v>
      </c>
    </row>
    <row r="21" spans="1:59" s="76" customFormat="1" ht="15.75" customHeight="1">
      <c r="A21" s="392" t="s">
        <v>364</v>
      </c>
      <c r="B21" s="394" t="s">
        <v>15</v>
      </c>
      <c r="C21" s="304" t="s">
        <v>152</v>
      </c>
      <c r="D21" s="209"/>
      <c r="E21" s="210" t="str">
        <f t="shared" si="22"/>
        <v/>
      </c>
      <c r="F21" s="209"/>
      <c r="G21" s="210" t="str">
        <f t="shared" si="23"/>
        <v/>
      </c>
      <c r="H21" s="209"/>
      <c r="I21" s="211"/>
      <c r="J21" s="308"/>
      <c r="K21" s="210" t="str">
        <f t="shared" si="24"/>
        <v/>
      </c>
      <c r="L21" s="213"/>
      <c r="M21" s="210" t="str">
        <f t="shared" si="25"/>
        <v/>
      </c>
      <c r="N21" s="213"/>
      <c r="O21" s="214"/>
      <c r="P21" s="213"/>
      <c r="Q21" s="210" t="str">
        <f t="shared" si="26"/>
        <v/>
      </c>
      <c r="R21" s="213"/>
      <c r="S21" s="210" t="str">
        <f t="shared" si="27"/>
        <v/>
      </c>
      <c r="T21" s="213"/>
      <c r="U21" s="215"/>
      <c r="V21" s="308"/>
      <c r="W21" s="210" t="str">
        <f t="shared" si="28"/>
        <v/>
      </c>
      <c r="X21" s="213"/>
      <c r="Y21" s="210" t="str">
        <f t="shared" si="29"/>
        <v/>
      </c>
      <c r="Z21" s="213"/>
      <c r="AA21" s="214"/>
      <c r="AB21" s="213">
        <v>4</v>
      </c>
      <c r="AC21" s="210">
        <f t="shared" si="30"/>
        <v>56</v>
      </c>
      <c r="AD21" s="213">
        <v>2</v>
      </c>
      <c r="AE21" s="210">
        <f t="shared" si="31"/>
        <v>28</v>
      </c>
      <c r="AF21" s="209">
        <v>6</v>
      </c>
      <c r="AG21" s="215" t="s">
        <v>15</v>
      </c>
      <c r="AH21" s="308"/>
      <c r="AI21" s="210" t="str">
        <f t="shared" si="32"/>
        <v/>
      </c>
      <c r="AJ21" s="213"/>
      <c r="AK21" s="210" t="str">
        <f t="shared" si="33"/>
        <v/>
      </c>
      <c r="AL21" s="213"/>
      <c r="AM21" s="214"/>
      <c r="AN21" s="308"/>
      <c r="AO21" s="210" t="str">
        <f t="shared" si="34"/>
        <v/>
      </c>
      <c r="AP21" s="213"/>
      <c r="AQ21" s="210" t="str">
        <f t="shared" si="35"/>
        <v/>
      </c>
      <c r="AR21" s="213"/>
      <c r="AS21" s="214"/>
      <c r="AT21" s="213"/>
      <c r="AU21" s="210" t="str">
        <f t="shared" si="36"/>
        <v/>
      </c>
      <c r="AV21" s="213"/>
      <c r="AW21" s="210" t="str">
        <f t="shared" si="37"/>
        <v/>
      </c>
      <c r="AX21" s="213"/>
      <c r="AY21" s="213"/>
      <c r="AZ21" s="353">
        <f t="shared" si="38"/>
        <v>4</v>
      </c>
      <c r="BA21" s="210">
        <f t="shared" si="39"/>
        <v>56</v>
      </c>
      <c r="BB21" s="216">
        <f t="shared" si="40"/>
        <v>2</v>
      </c>
      <c r="BC21" s="210">
        <f t="shared" si="41"/>
        <v>28</v>
      </c>
      <c r="BD21" s="216">
        <f t="shared" si="42"/>
        <v>6</v>
      </c>
      <c r="BE21" s="291">
        <f t="shared" si="43"/>
        <v>6</v>
      </c>
      <c r="BF21" s="217" t="s">
        <v>288</v>
      </c>
      <c r="BG21" s="218" t="s">
        <v>344</v>
      </c>
    </row>
    <row r="22" spans="1:59" ht="15.75" customHeight="1">
      <c r="A22" s="392" t="s">
        <v>365</v>
      </c>
      <c r="B22" s="395" t="s">
        <v>15</v>
      </c>
      <c r="C22" s="304" t="s">
        <v>151</v>
      </c>
      <c r="D22" s="209"/>
      <c r="E22" s="210" t="str">
        <f t="shared" si="22"/>
        <v/>
      </c>
      <c r="F22" s="209"/>
      <c r="G22" s="210" t="str">
        <f t="shared" si="23"/>
        <v/>
      </c>
      <c r="H22" s="209"/>
      <c r="I22" s="211"/>
      <c r="J22" s="308"/>
      <c r="K22" s="210" t="str">
        <f t="shared" si="24"/>
        <v/>
      </c>
      <c r="L22" s="213"/>
      <c r="M22" s="210" t="str">
        <f t="shared" si="25"/>
        <v/>
      </c>
      <c r="N22" s="213"/>
      <c r="O22" s="214"/>
      <c r="P22" s="213"/>
      <c r="Q22" s="210" t="str">
        <f t="shared" si="26"/>
        <v/>
      </c>
      <c r="R22" s="213"/>
      <c r="S22" s="210" t="str">
        <f t="shared" si="27"/>
        <v/>
      </c>
      <c r="T22" s="213"/>
      <c r="U22" s="215"/>
      <c r="V22" s="308"/>
      <c r="W22" s="210" t="str">
        <f t="shared" si="28"/>
        <v/>
      </c>
      <c r="X22" s="213"/>
      <c r="Y22" s="210" t="str">
        <f t="shared" si="29"/>
        <v/>
      </c>
      <c r="Z22" s="213"/>
      <c r="AA22" s="214"/>
      <c r="AB22" s="213">
        <v>2</v>
      </c>
      <c r="AC22" s="210">
        <f t="shared" si="30"/>
        <v>28</v>
      </c>
      <c r="AD22" s="213">
        <v>2</v>
      </c>
      <c r="AE22" s="210">
        <f t="shared" si="31"/>
        <v>28</v>
      </c>
      <c r="AF22" s="213">
        <v>4</v>
      </c>
      <c r="AG22" s="215" t="s">
        <v>150</v>
      </c>
      <c r="AH22" s="308"/>
      <c r="AI22" s="210" t="str">
        <f t="shared" si="32"/>
        <v/>
      </c>
      <c r="AJ22" s="213"/>
      <c r="AK22" s="210" t="str">
        <f t="shared" si="33"/>
        <v/>
      </c>
      <c r="AL22" s="213"/>
      <c r="AM22" s="214"/>
      <c r="AN22" s="308"/>
      <c r="AO22" s="210" t="str">
        <f t="shared" si="34"/>
        <v/>
      </c>
      <c r="AP22" s="213"/>
      <c r="AQ22" s="210" t="str">
        <f t="shared" si="35"/>
        <v/>
      </c>
      <c r="AR22" s="213"/>
      <c r="AS22" s="214"/>
      <c r="AT22" s="213"/>
      <c r="AU22" s="210" t="str">
        <f t="shared" si="36"/>
        <v/>
      </c>
      <c r="AV22" s="213"/>
      <c r="AW22" s="210" t="str">
        <f t="shared" si="37"/>
        <v/>
      </c>
      <c r="AX22" s="213"/>
      <c r="AY22" s="213"/>
      <c r="AZ22" s="353">
        <f t="shared" si="38"/>
        <v>2</v>
      </c>
      <c r="BA22" s="210">
        <f t="shared" si="39"/>
        <v>28</v>
      </c>
      <c r="BB22" s="216">
        <f t="shared" si="40"/>
        <v>2</v>
      </c>
      <c r="BC22" s="210">
        <f t="shared" si="41"/>
        <v>28</v>
      </c>
      <c r="BD22" s="216">
        <f t="shared" si="42"/>
        <v>4</v>
      </c>
      <c r="BE22" s="291">
        <f t="shared" si="43"/>
        <v>4</v>
      </c>
      <c r="BF22" s="217" t="s">
        <v>288</v>
      </c>
      <c r="BG22" s="218" t="s">
        <v>289</v>
      </c>
    </row>
    <row r="23" spans="1:59" ht="15.75" customHeight="1">
      <c r="A23" s="392"/>
      <c r="B23" s="396" t="s">
        <v>114</v>
      </c>
      <c r="C23" s="304" t="s">
        <v>149</v>
      </c>
      <c r="D23" s="209"/>
      <c r="E23" s="210" t="str">
        <f t="shared" si="22"/>
        <v/>
      </c>
      <c r="F23" s="209"/>
      <c r="G23" s="210" t="str">
        <f t="shared" si="23"/>
        <v/>
      </c>
      <c r="H23" s="209"/>
      <c r="I23" s="211"/>
      <c r="J23" s="308"/>
      <c r="K23" s="210" t="str">
        <f t="shared" si="24"/>
        <v/>
      </c>
      <c r="L23" s="213"/>
      <c r="M23" s="210" t="str">
        <f t="shared" si="25"/>
        <v/>
      </c>
      <c r="N23" s="213"/>
      <c r="O23" s="214"/>
      <c r="P23" s="213"/>
      <c r="Q23" s="210" t="str">
        <f t="shared" si="26"/>
        <v/>
      </c>
      <c r="R23" s="213"/>
      <c r="S23" s="210" t="str">
        <f t="shared" si="27"/>
        <v/>
      </c>
      <c r="T23" s="213"/>
      <c r="U23" s="211"/>
      <c r="V23" s="308"/>
      <c r="W23" s="210" t="str">
        <f t="shared" si="28"/>
        <v/>
      </c>
      <c r="X23" s="213"/>
      <c r="Y23" s="210" t="str">
        <f t="shared" si="29"/>
        <v/>
      </c>
      <c r="Z23" s="213"/>
      <c r="AA23" s="214"/>
      <c r="AB23" s="213">
        <v>1</v>
      </c>
      <c r="AC23" s="210">
        <f t="shared" si="30"/>
        <v>14</v>
      </c>
      <c r="AD23" s="213">
        <v>1</v>
      </c>
      <c r="AE23" s="210">
        <f t="shared" si="31"/>
        <v>14</v>
      </c>
      <c r="AF23" s="213">
        <v>3</v>
      </c>
      <c r="AG23" s="215" t="s">
        <v>104</v>
      </c>
      <c r="AH23" s="308"/>
      <c r="AI23" s="210" t="str">
        <f t="shared" si="32"/>
        <v/>
      </c>
      <c r="AJ23" s="213"/>
      <c r="AK23" s="210" t="str">
        <f t="shared" si="33"/>
        <v/>
      </c>
      <c r="AL23" s="213"/>
      <c r="AM23" s="214"/>
      <c r="AN23" s="308"/>
      <c r="AO23" s="210" t="str">
        <f t="shared" si="34"/>
        <v/>
      </c>
      <c r="AP23" s="213"/>
      <c r="AQ23" s="210" t="str">
        <f t="shared" si="35"/>
        <v/>
      </c>
      <c r="AR23" s="213"/>
      <c r="AS23" s="214"/>
      <c r="AT23" s="213"/>
      <c r="AU23" s="210" t="str">
        <f t="shared" si="36"/>
        <v/>
      </c>
      <c r="AV23" s="213"/>
      <c r="AW23" s="210" t="str">
        <f t="shared" si="37"/>
        <v/>
      </c>
      <c r="AX23" s="213"/>
      <c r="AY23" s="213"/>
      <c r="AZ23" s="353">
        <f t="shared" si="38"/>
        <v>1</v>
      </c>
      <c r="BA23" s="210">
        <f t="shared" si="39"/>
        <v>14</v>
      </c>
      <c r="BB23" s="216">
        <f t="shared" si="40"/>
        <v>1</v>
      </c>
      <c r="BC23" s="210">
        <f t="shared" si="41"/>
        <v>14</v>
      </c>
      <c r="BD23" s="216">
        <f t="shared" si="42"/>
        <v>3</v>
      </c>
      <c r="BE23" s="291">
        <f t="shared" si="43"/>
        <v>2</v>
      </c>
    </row>
    <row r="24" spans="1:59" ht="15.75" customHeight="1">
      <c r="A24" s="392" t="s">
        <v>366</v>
      </c>
      <c r="B24" s="395" t="s">
        <v>15</v>
      </c>
      <c r="C24" s="304" t="s">
        <v>148</v>
      </c>
      <c r="D24" s="209"/>
      <c r="E24" s="210" t="str">
        <f t="shared" si="22"/>
        <v/>
      </c>
      <c r="F24" s="209"/>
      <c r="G24" s="210" t="str">
        <f t="shared" si="23"/>
        <v/>
      </c>
      <c r="H24" s="209"/>
      <c r="I24" s="211"/>
      <c r="J24" s="308"/>
      <c r="K24" s="210" t="str">
        <f t="shared" si="24"/>
        <v/>
      </c>
      <c r="L24" s="213"/>
      <c r="M24" s="210" t="str">
        <f t="shared" si="25"/>
        <v/>
      </c>
      <c r="N24" s="213"/>
      <c r="O24" s="214"/>
      <c r="P24" s="213"/>
      <c r="Q24" s="210" t="str">
        <f t="shared" si="26"/>
        <v/>
      </c>
      <c r="R24" s="213"/>
      <c r="S24" s="210" t="str">
        <f t="shared" si="27"/>
        <v/>
      </c>
      <c r="T24" s="213"/>
      <c r="U24" s="215"/>
      <c r="V24" s="308"/>
      <c r="W24" s="210" t="str">
        <f t="shared" si="28"/>
        <v/>
      </c>
      <c r="X24" s="213"/>
      <c r="Y24" s="210" t="str">
        <f t="shared" si="29"/>
        <v/>
      </c>
      <c r="Z24" s="213"/>
      <c r="AA24" s="214"/>
      <c r="AB24" s="213"/>
      <c r="AC24" s="210" t="str">
        <f t="shared" si="30"/>
        <v/>
      </c>
      <c r="AD24" s="213"/>
      <c r="AE24" s="210" t="str">
        <f t="shared" si="31"/>
        <v/>
      </c>
      <c r="AF24" s="213"/>
      <c r="AG24" s="215"/>
      <c r="AH24" s="308">
        <v>1</v>
      </c>
      <c r="AI24" s="210">
        <f t="shared" si="32"/>
        <v>14</v>
      </c>
      <c r="AJ24" s="213">
        <v>1</v>
      </c>
      <c r="AK24" s="210">
        <f t="shared" si="33"/>
        <v>14</v>
      </c>
      <c r="AL24" s="213">
        <v>2</v>
      </c>
      <c r="AM24" s="214" t="s">
        <v>104</v>
      </c>
      <c r="AN24" s="308"/>
      <c r="AO24" s="210" t="str">
        <f t="shared" si="34"/>
        <v/>
      </c>
      <c r="AP24" s="213"/>
      <c r="AQ24" s="210" t="str">
        <f t="shared" si="35"/>
        <v/>
      </c>
      <c r="AR24" s="213"/>
      <c r="AS24" s="214"/>
      <c r="AT24" s="213"/>
      <c r="AU24" s="210" t="str">
        <f t="shared" si="36"/>
        <v/>
      </c>
      <c r="AV24" s="213"/>
      <c r="AW24" s="210" t="str">
        <f t="shared" si="37"/>
        <v/>
      </c>
      <c r="AX24" s="213"/>
      <c r="AY24" s="213"/>
      <c r="AZ24" s="353">
        <f t="shared" si="38"/>
        <v>1</v>
      </c>
      <c r="BA24" s="210">
        <f t="shared" si="39"/>
        <v>14</v>
      </c>
      <c r="BB24" s="216">
        <f t="shared" si="40"/>
        <v>1</v>
      </c>
      <c r="BC24" s="210">
        <f t="shared" si="41"/>
        <v>14</v>
      </c>
      <c r="BD24" s="216">
        <f t="shared" si="42"/>
        <v>2</v>
      </c>
      <c r="BE24" s="291">
        <f t="shared" si="43"/>
        <v>2</v>
      </c>
      <c r="BF24" s="217" t="s">
        <v>288</v>
      </c>
      <c r="BG24" s="218" t="s">
        <v>344</v>
      </c>
    </row>
    <row r="25" spans="1:59" ht="16.5">
      <c r="A25" s="392" t="s">
        <v>367</v>
      </c>
      <c r="B25" s="396" t="s">
        <v>31</v>
      </c>
      <c r="C25" s="304" t="s">
        <v>404</v>
      </c>
      <c r="D25" s="209"/>
      <c r="E25" s="210" t="str">
        <f t="shared" si="22"/>
        <v/>
      </c>
      <c r="F25" s="209"/>
      <c r="G25" s="210" t="str">
        <f t="shared" si="23"/>
        <v/>
      </c>
      <c r="H25" s="209"/>
      <c r="I25" s="211"/>
      <c r="J25" s="308"/>
      <c r="K25" s="210" t="str">
        <f t="shared" si="24"/>
        <v/>
      </c>
      <c r="L25" s="213"/>
      <c r="M25" s="210" t="str">
        <f t="shared" si="25"/>
        <v/>
      </c>
      <c r="N25" s="213"/>
      <c r="O25" s="214"/>
      <c r="P25" s="213"/>
      <c r="Q25" s="210" t="str">
        <f t="shared" si="26"/>
        <v/>
      </c>
      <c r="R25" s="213"/>
      <c r="S25" s="210" t="str">
        <f t="shared" si="27"/>
        <v/>
      </c>
      <c r="T25" s="213"/>
      <c r="U25" s="215"/>
      <c r="V25" s="308"/>
      <c r="W25" s="210" t="str">
        <f t="shared" si="28"/>
        <v/>
      </c>
      <c r="X25" s="213"/>
      <c r="Y25" s="210" t="str">
        <f t="shared" si="29"/>
        <v/>
      </c>
      <c r="Z25" s="213"/>
      <c r="AA25" s="214"/>
      <c r="AB25" s="213"/>
      <c r="AC25" s="210" t="str">
        <f t="shared" si="30"/>
        <v/>
      </c>
      <c r="AD25" s="213"/>
      <c r="AE25" s="210" t="str">
        <f t="shared" si="31"/>
        <v/>
      </c>
      <c r="AF25" s="213"/>
      <c r="AG25" s="215"/>
      <c r="AH25" s="308">
        <v>2</v>
      </c>
      <c r="AI25" s="210">
        <f t="shared" si="32"/>
        <v>28</v>
      </c>
      <c r="AJ25" s="213">
        <v>2</v>
      </c>
      <c r="AK25" s="210">
        <f t="shared" si="33"/>
        <v>28</v>
      </c>
      <c r="AL25" s="213">
        <v>4</v>
      </c>
      <c r="AM25" s="214" t="s">
        <v>109</v>
      </c>
      <c r="AN25" s="308"/>
      <c r="AO25" s="210" t="str">
        <f t="shared" si="34"/>
        <v/>
      </c>
      <c r="AP25" s="213"/>
      <c r="AQ25" s="210" t="str">
        <f t="shared" si="35"/>
        <v/>
      </c>
      <c r="AR25" s="213"/>
      <c r="AS25" s="214"/>
      <c r="AT25" s="213"/>
      <c r="AU25" s="210" t="str">
        <f t="shared" si="36"/>
        <v/>
      </c>
      <c r="AV25" s="213"/>
      <c r="AW25" s="210" t="str">
        <f t="shared" si="37"/>
        <v/>
      </c>
      <c r="AX25" s="213"/>
      <c r="AY25" s="213"/>
      <c r="AZ25" s="353">
        <f t="shared" si="38"/>
        <v>2</v>
      </c>
      <c r="BA25" s="210">
        <f t="shared" si="39"/>
        <v>28</v>
      </c>
      <c r="BB25" s="216">
        <f t="shared" si="40"/>
        <v>2</v>
      </c>
      <c r="BC25" s="210">
        <f t="shared" si="41"/>
        <v>28</v>
      </c>
      <c r="BD25" s="216">
        <f t="shared" si="42"/>
        <v>4</v>
      </c>
      <c r="BE25" s="291">
        <f t="shared" si="43"/>
        <v>4</v>
      </c>
      <c r="BF25" s="217" t="s">
        <v>288</v>
      </c>
      <c r="BG25" s="218" t="s">
        <v>289</v>
      </c>
    </row>
    <row r="26" spans="1:59" ht="16.5">
      <c r="A26" s="392" t="s">
        <v>368</v>
      </c>
      <c r="B26" s="396" t="s">
        <v>31</v>
      </c>
      <c r="C26" s="304" t="s">
        <v>147</v>
      </c>
      <c r="D26" s="209"/>
      <c r="E26" s="210" t="str">
        <f t="shared" si="22"/>
        <v/>
      </c>
      <c r="F26" s="209"/>
      <c r="G26" s="210" t="str">
        <f t="shared" si="23"/>
        <v/>
      </c>
      <c r="H26" s="209"/>
      <c r="I26" s="211"/>
      <c r="J26" s="308"/>
      <c r="K26" s="210" t="str">
        <f t="shared" si="24"/>
        <v/>
      </c>
      <c r="L26" s="213"/>
      <c r="M26" s="210" t="str">
        <f t="shared" si="25"/>
        <v/>
      </c>
      <c r="N26" s="213"/>
      <c r="O26" s="214"/>
      <c r="P26" s="213"/>
      <c r="Q26" s="210" t="str">
        <f t="shared" si="26"/>
        <v/>
      </c>
      <c r="R26" s="213"/>
      <c r="S26" s="210" t="str">
        <f t="shared" si="27"/>
        <v/>
      </c>
      <c r="T26" s="213"/>
      <c r="U26" s="215"/>
      <c r="V26" s="308"/>
      <c r="W26" s="210" t="str">
        <f t="shared" si="28"/>
        <v/>
      </c>
      <c r="X26" s="213"/>
      <c r="Y26" s="210" t="str">
        <f t="shared" si="29"/>
        <v/>
      </c>
      <c r="Z26" s="213"/>
      <c r="AA26" s="214"/>
      <c r="AB26" s="213"/>
      <c r="AC26" s="210" t="str">
        <f t="shared" si="30"/>
        <v/>
      </c>
      <c r="AD26" s="213"/>
      <c r="AE26" s="210" t="str">
        <f t="shared" si="31"/>
        <v/>
      </c>
      <c r="AF26" s="213"/>
      <c r="AG26" s="215"/>
      <c r="AH26" s="308">
        <v>3</v>
      </c>
      <c r="AI26" s="210">
        <f t="shared" si="32"/>
        <v>42</v>
      </c>
      <c r="AJ26" s="213">
        <v>3</v>
      </c>
      <c r="AK26" s="210">
        <f t="shared" si="33"/>
        <v>42</v>
      </c>
      <c r="AL26" s="213">
        <v>5</v>
      </c>
      <c r="AM26" s="214" t="s">
        <v>15</v>
      </c>
      <c r="AN26" s="308"/>
      <c r="AO26" s="210" t="str">
        <f t="shared" si="34"/>
        <v/>
      </c>
      <c r="AP26" s="213"/>
      <c r="AQ26" s="210" t="str">
        <f t="shared" si="35"/>
        <v/>
      </c>
      <c r="AR26" s="213"/>
      <c r="AS26" s="214"/>
      <c r="AT26" s="213"/>
      <c r="AU26" s="210" t="str">
        <f t="shared" si="36"/>
        <v/>
      </c>
      <c r="AV26" s="213"/>
      <c r="AW26" s="210" t="str">
        <f t="shared" si="37"/>
        <v/>
      </c>
      <c r="AX26" s="213"/>
      <c r="AY26" s="213"/>
      <c r="AZ26" s="353">
        <f t="shared" si="38"/>
        <v>3</v>
      </c>
      <c r="BA26" s="210">
        <f t="shared" si="39"/>
        <v>42</v>
      </c>
      <c r="BB26" s="216">
        <f t="shared" si="40"/>
        <v>3</v>
      </c>
      <c r="BC26" s="210">
        <f t="shared" si="41"/>
        <v>42</v>
      </c>
      <c r="BD26" s="216">
        <f t="shared" si="42"/>
        <v>5</v>
      </c>
      <c r="BE26" s="291">
        <f t="shared" si="43"/>
        <v>6</v>
      </c>
      <c r="BF26" s="590" t="s">
        <v>288</v>
      </c>
      <c r="BG26" s="207" t="s">
        <v>342</v>
      </c>
    </row>
    <row r="27" spans="1:59" ht="15.75" customHeight="1">
      <c r="A27" s="648" t="s">
        <v>603</v>
      </c>
      <c r="B27" s="396" t="s">
        <v>31</v>
      </c>
      <c r="C27" s="304" t="s">
        <v>146</v>
      </c>
      <c r="D27" s="209"/>
      <c r="E27" s="210" t="str">
        <f t="shared" si="22"/>
        <v/>
      </c>
      <c r="F27" s="209"/>
      <c r="G27" s="210" t="str">
        <f t="shared" si="23"/>
        <v/>
      </c>
      <c r="H27" s="209"/>
      <c r="I27" s="211"/>
      <c r="J27" s="308"/>
      <c r="K27" s="210" t="str">
        <f t="shared" si="24"/>
        <v/>
      </c>
      <c r="L27" s="213"/>
      <c r="M27" s="210" t="str">
        <f t="shared" si="25"/>
        <v/>
      </c>
      <c r="N27" s="213"/>
      <c r="O27" s="214"/>
      <c r="P27" s="213"/>
      <c r="Q27" s="210" t="str">
        <f t="shared" si="26"/>
        <v/>
      </c>
      <c r="R27" s="213"/>
      <c r="S27" s="210" t="str">
        <f t="shared" si="27"/>
        <v/>
      </c>
      <c r="T27" s="213"/>
      <c r="U27" s="215"/>
      <c r="V27" s="308"/>
      <c r="W27" s="210" t="str">
        <f t="shared" si="28"/>
        <v/>
      </c>
      <c r="X27" s="213"/>
      <c r="Y27" s="210" t="str">
        <f t="shared" si="29"/>
        <v/>
      </c>
      <c r="Z27" s="213"/>
      <c r="AA27" s="214"/>
      <c r="AB27" s="213"/>
      <c r="AC27" s="210" t="str">
        <f t="shared" si="30"/>
        <v/>
      </c>
      <c r="AD27" s="213"/>
      <c r="AE27" s="210" t="str">
        <f t="shared" si="31"/>
        <v/>
      </c>
      <c r="AF27" s="213"/>
      <c r="AG27" s="215"/>
      <c r="AH27" s="308"/>
      <c r="AI27" s="210" t="str">
        <f t="shared" si="32"/>
        <v/>
      </c>
      <c r="AJ27" s="213">
        <v>6</v>
      </c>
      <c r="AK27" s="210">
        <f t="shared" si="33"/>
        <v>84</v>
      </c>
      <c r="AL27" s="653">
        <v>5</v>
      </c>
      <c r="AM27" s="213" t="s">
        <v>139</v>
      </c>
      <c r="AN27" s="308"/>
      <c r="AO27" s="210" t="str">
        <f t="shared" si="34"/>
        <v/>
      </c>
      <c r="AP27" s="213"/>
      <c r="AQ27" s="210" t="str">
        <f t="shared" si="35"/>
        <v/>
      </c>
      <c r="AR27" s="213"/>
      <c r="AS27" s="214"/>
      <c r="AT27" s="213"/>
      <c r="AU27" s="210" t="str">
        <f t="shared" si="36"/>
        <v/>
      </c>
      <c r="AV27" s="213"/>
      <c r="AW27" s="210" t="str">
        <f t="shared" si="37"/>
        <v/>
      </c>
      <c r="AX27" s="213"/>
      <c r="AY27" s="213"/>
      <c r="AZ27" s="353" t="str">
        <f t="shared" si="38"/>
        <v/>
      </c>
      <c r="BA27" s="210" t="str">
        <f t="shared" si="39"/>
        <v/>
      </c>
      <c r="BB27" s="216">
        <f t="shared" si="40"/>
        <v>6</v>
      </c>
      <c r="BC27" s="210">
        <f t="shared" si="41"/>
        <v>84</v>
      </c>
      <c r="BD27" s="216">
        <f t="shared" si="42"/>
        <v>5</v>
      </c>
      <c r="BE27" s="291">
        <f t="shared" si="43"/>
        <v>6</v>
      </c>
      <c r="BF27" s="217" t="s">
        <v>262</v>
      </c>
      <c r="BG27" s="218" t="s">
        <v>263</v>
      </c>
    </row>
    <row r="28" spans="1:59" ht="15.75" customHeight="1">
      <c r="A28" s="392" t="s">
        <v>370</v>
      </c>
      <c r="B28" s="397" t="s">
        <v>31</v>
      </c>
      <c r="C28" s="304" t="s">
        <v>371</v>
      </c>
      <c r="D28" s="209"/>
      <c r="E28" s="210" t="str">
        <f t="shared" si="22"/>
        <v/>
      </c>
      <c r="F28" s="209"/>
      <c r="G28" s="210" t="str">
        <f t="shared" si="23"/>
        <v/>
      </c>
      <c r="H28" s="209"/>
      <c r="I28" s="211"/>
      <c r="J28" s="308"/>
      <c r="K28" s="210" t="str">
        <f t="shared" si="24"/>
        <v/>
      </c>
      <c r="L28" s="213"/>
      <c r="M28" s="210" t="str">
        <f t="shared" si="25"/>
        <v/>
      </c>
      <c r="N28" s="213"/>
      <c r="O28" s="214"/>
      <c r="P28" s="213"/>
      <c r="Q28" s="210" t="str">
        <f t="shared" si="26"/>
        <v/>
      </c>
      <c r="R28" s="213"/>
      <c r="S28" s="210" t="str">
        <f t="shared" si="27"/>
        <v/>
      </c>
      <c r="T28" s="213"/>
      <c r="U28" s="215"/>
      <c r="V28" s="308"/>
      <c r="W28" s="210" t="str">
        <f t="shared" si="28"/>
        <v/>
      </c>
      <c r="X28" s="213"/>
      <c r="Y28" s="210" t="str">
        <f t="shared" si="29"/>
        <v/>
      </c>
      <c r="Z28" s="213"/>
      <c r="AA28" s="214"/>
      <c r="AB28" s="213"/>
      <c r="AC28" s="210" t="str">
        <f t="shared" si="30"/>
        <v/>
      </c>
      <c r="AD28" s="213"/>
      <c r="AE28" s="210" t="str">
        <f t="shared" si="31"/>
        <v/>
      </c>
      <c r="AF28" s="213"/>
      <c r="AG28" s="215"/>
      <c r="AH28" s="308">
        <v>2</v>
      </c>
      <c r="AI28" s="210">
        <f t="shared" si="32"/>
        <v>28</v>
      </c>
      <c r="AJ28" s="213">
        <v>1</v>
      </c>
      <c r="AK28" s="210">
        <f t="shared" si="33"/>
        <v>14</v>
      </c>
      <c r="AL28" s="213">
        <v>3</v>
      </c>
      <c r="AM28" s="214" t="s">
        <v>69</v>
      </c>
      <c r="AN28" s="398"/>
      <c r="AO28" s="210" t="str">
        <f t="shared" si="34"/>
        <v/>
      </c>
      <c r="AP28" s="219"/>
      <c r="AQ28" s="210" t="str">
        <f t="shared" si="35"/>
        <v/>
      </c>
      <c r="AR28" s="219"/>
      <c r="AS28" s="214"/>
      <c r="AT28" s="213"/>
      <c r="AU28" s="210" t="str">
        <f t="shared" si="36"/>
        <v/>
      </c>
      <c r="AV28" s="213"/>
      <c r="AW28" s="210" t="str">
        <f t="shared" si="37"/>
        <v/>
      </c>
      <c r="AX28" s="213"/>
      <c r="AY28" s="213"/>
      <c r="AZ28" s="353">
        <f t="shared" si="38"/>
        <v>2</v>
      </c>
      <c r="BA28" s="210">
        <f t="shared" si="39"/>
        <v>28</v>
      </c>
      <c r="BB28" s="216">
        <f t="shared" si="40"/>
        <v>1</v>
      </c>
      <c r="BC28" s="210">
        <f t="shared" si="41"/>
        <v>14</v>
      </c>
      <c r="BD28" s="216">
        <f t="shared" si="42"/>
        <v>3</v>
      </c>
      <c r="BE28" s="291">
        <f t="shared" si="43"/>
        <v>3</v>
      </c>
      <c r="BF28" s="217" t="s">
        <v>288</v>
      </c>
      <c r="BG28" s="218" t="s">
        <v>344</v>
      </c>
    </row>
    <row r="29" spans="1:59" ht="15.75" customHeight="1">
      <c r="A29" s="392" t="s">
        <v>412</v>
      </c>
      <c r="B29" s="397" t="s">
        <v>31</v>
      </c>
      <c r="C29" s="304" t="s">
        <v>373</v>
      </c>
      <c r="D29" s="209"/>
      <c r="E29" s="210"/>
      <c r="F29" s="209"/>
      <c r="G29" s="210"/>
      <c r="H29" s="209"/>
      <c r="I29" s="211"/>
      <c r="J29" s="308"/>
      <c r="K29" s="210"/>
      <c r="L29" s="213"/>
      <c r="M29" s="210"/>
      <c r="N29" s="213"/>
      <c r="O29" s="214"/>
      <c r="P29" s="213"/>
      <c r="Q29" s="210"/>
      <c r="R29" s="213"/>
      <c r="S29" s="210"/>
      <c r="T29" s="213"/>
      <c r="U29" s="215"/>
      <c r="V29" s="308"/>
      <c r="W29" s="210"/>
      <c r="X29" s="213"/>
      <c r="Y29" s="210"/>
      <c r="Z29" s="213"/>
      <c r="AA29" s="214"/>
      <c r="AB29" s="213"/>
      <c r="AC29" s="210"/>
      <c r="AD29" s="213"/>
      <c r="AE29" s="210"/>
      <c r="AF29" s="213"/>
      <c r="AG29" s="215"/>
      <c r="AH29" s="398"/>
      <c r="AI29" s="210"/>
      <c r="AJ29" s="219"/>
      <c r="AK29" s="210"/>
      <c r="AL29" s="219"/>
      <c r="AM29" s="214"/>
      <c r="AN29" s="308">
        <v>3</v>
      </c>
      <c r="AO29" s="210">
        <f t="shared" si="34"/>
        <v>42</v>
      </c>
      <c r="AP29" s="213">
        <v>2</v>
      </c>
      <c r="AQ29" s="210">
        <f t="shared" si="35"/>
        <v>28</v>
      </c>
      <c r="AR29" s="213">
        <v>5</v>
      </c>
      <c r="AS29" s="214" t="s">
        <v>69</v>
      </c>
      <c r="AT29" s="213"/>
      <c r="AU29" s="210"/>
      <c r="AV29" s="213"/>
      <c r="AW29" s="210"/>
      <c r="AX29" s="213"/>
      <c r="AY29" s="213"/>
      <c r="AZ29" s="353">
        <f t="shared" si="38"/>
        <v>3</v>
      </c>
      <c r="BA29" s="210">
        <f t="shared" si="39"/>
        <v>42</v>
      </c>
      <c r="BB29" s="216">
        <f t="shared" si="40"/>
        <v>2</v>
      </c>
      <c r="BC29" s="210">
        <f t="shared" si="41"/>
        <v>28</v>
      </c>
      <c r="BD29" s="216">
        <f t="shared" si="42"/>
        <v>5</v>
      </c>
      <c r="BE29" s="291">
        <f t="shared" si="43"/>
        <v>5</v>
      </c>
      <c r="BF29" s="217" t="s">
        <v>288</v>
      </c>
      <c r="BG29" s="218" t="s">
        <v>344</v>
      </c>
    </row>
    <row r="30" spans="1:59" ht="15.75" customHeight="1">
      <c r="A30" s="392" t="s">
        <v>374</v>
      </c>
      <c r="B30" s="396" t="s">
        <v>31</v>
      </c>
      <c r="C30" s="304" t="s">
        <v>145</v>
      </c>
      <c r="D30" s="209"/>
      <c r="E30" s="210" t="str">
        <f t="shared" si="22"/>
        <v/>
      </c>
      <c r="F30" s="209"/>
      <c r="G30" s="210" t="str">
        <f t="shared" si="23"/>
        <v/>
      </c>
      <c r="H30" s="209"/>
      <c r="I30" s="211"/>
      <c r="J30" s="308"/>
      <c r="K30" s="210" t="str">
        <f t="shared" si="24"/>
        <v/>
      </c>
      <c r="L30" s="213"/>
      <c r="M30" s="210" t="str">
        <f t="shared" si="25"/>
        <v/>
      </c>
      <c r="N30" s="213"/>
      <c r="O30" s="214"/>
      <c r="P30" s="213"/>
      <c r="Q30" s="210" t="str">
        <f t="shared" si="26"/>
        <v/>
      </c>
      <c r="R30" s="213"/>
      <c r="S30" s="210" t="str">
        <f t="shared" si="27"/>
        <v/>
      </c>
      <c r="T30" s="213"/>
      <c r="U30" s="215"/>
      <c r="V30" s="308"/>
      <c r="W30" s="210" t="str">
        <f t="shared" si="28"/>
        <v/>
      </c>
      <c r="X30" s="213"/>
      <c r="Y30" s="210" t="str">
        <f t="shared" si="29"/>
        <v/>
      </c>
      <c r="Z30" s="213"/>
      <c r="AA30" s="214"/>
      <c r="AB30" s="213"/>
      <c r="AC30" s="210" t="str">
        <f t="shared" si="30"/>
        <v/>
      </c>
      <c r="AD30" s="213"/>
      <c r="AE30" s="210" t="str">
        <f t="shared" si="31"/>
        <v/>
      </c>
      <c r="AF30" s="213"/>
      <c r="AG30" s="215"/>
      <c r="AH30" s="308"/>
      <c r="AI30" s="210" t="str">
        <f t="shared" si="32"/>
        <v/>
      </c>
      <c r="AJ30" s="213"/>
      <c r="AK30" s="210" t="str">
        <f t="shared" si="33"/>
        <v/>
      </c>
      <c r="AL30" s="213"/>
      <c r="AM30" s="214"/>
      <c r="AN30" s="308">
        <v>4</v>
      </c>
      <c r="AO30" s="210">
        <f t="shared" si="34"/>
        <v>56</v>
      </c>
      <c r="AP30" s="213">
        <v>1</v>
      </c>
      <c r="AQ30" s="210">
        <f t="shared" si="35"/>
        <v>14</v>
      </c>
      <c r="AR30" s="213">
        <v>5</v>
      </c>
      <c r="AS30" s="214" t="s">
        <v>69</v>
      </c>
      <c r="AT30" s="213"/>
      <c r="AU30" s="210" t="str">
        <f t="shared" si="36"/>
        <v/>
      </c>
      <c r="AV30" s="213"/>
      <c r="AW30" s="210" t="str">
        <f t="shared" si="37"/>
        <v/>
      </c>
      <c r="AX30" s="213"/>
      <c r="AY30" s="213"/>
      <c r="AZ30" s="353">
        <f t="shared" si="38"/>
        <v>4</v>
      </c>
      <c r="BA30" s="210">
        <f t="shared" si="39"/>
        <v>56</v>
      </c>
      <c r="BB30" s="216">
        <f t="shared" si="40"/>
        <v>1</v>
      </c>
      <c r="BC30" s="210">
        <f t="shared" si="41"/>
        <v>14</v>
      </c>
      <c r="BD30" s="216">
        <f t="shared" si="42"/>
        <v>5</v>
      </c>
      <c r="BE30" s="291">
        <f t="shared" si="43"/>
        <v>5</v>
      </c>
      <c r="BF30" s="217" t="s">
        <v>288</v>
      </c>
      <c r="BG30" s="218" t="s">
        <v>344</v>
      </c>
    </row>
    <row r="31" spans="1:59" ht="15.75" customHeight="1">
      <c r="A31" s="392" t="s">
        <v>375</v>
      </c>
      <c r="B31" s="397" t="s">
        <v>31</v>
      </c>
      <c r="C31" s="304" t="s">
        <v>144</v>
      </c>
      <c r="D31" s="209"/>
      <c r="E31" s="210" t="str">
        <f t="shared" si="22"/>
        <v/>
      </c>
      <c r="F31" s="209"/>
      <c r="G31" s="210" t="str">
        <f t="shared" si="23"/>
        <v/>
      </c>
      <c r="H31" s="209"/>
      <c r="I31" s="211"/>
      <c r="J31" s="308"/>
      <c r="K31" s="210" t="str">
        <f t="shared" si="24"/>
        <v/>
      </c>
      <c r="L31" s="213"/>
      <c r="M31" s="210" t="str">
        <f t="shared" si="25"/>
        <v/>
      </c>
      <c r="N31" s="213"/>
      <c r="O31" s="214"/>
      <c r="P31" s="213"/>
      <c r="Q31" s="210" t="str">
        <f t="shared" si="26"/>
        <v/>
      </c>
      <c r="R31" s="213"/>
      <c r="S31" s="210" t="str">
        <f t="shared" si="27"/>
        <v/>
      </c>
      <c r="T31" s="213"/>
      <c r="U31" s="215"/>
      <c r="V31" s="308"/>
      <c r="W31" s="210" t="str">
        <f t="shared" si="28"/>
        <v/>
      </c>
      <c r="X31" s="213"/>
      <c r="Y31" s="210" t="str">
        <f t="shared" si="29"/>
        <v/>
      </c>
      <c r="Z31" s="213"/>
      <c r="AA31" s="214"/>
      <c r="AB31" s="213"/>
      <c r="AC31" s="210" t="str">
        <f t="shared" si="30"/>
        <v/>
      </c>
      <c r="AD31" s="213"/>
      <c r="AE31" s="210" t="str">
        <f t="shared" si="31"/>
        <v/>
      </c>
      <c r="AF31" s="213"/>
      <c r="AG31" s="215"/>
      <c r="AH31" s="308">
        <v>1</v>
      </c>
      <c r="AI31" s="210">
        <f t="shared" si="32"/>
        <v>14</v>
      </c>
      <c r="AJ31" s="213"/>
      <c r="AK31" s="210" t="str">
        <f t="shared" si="33"/>
        <v/>
      </c>
      <c r="AL31" s="213">
        <v>2</v>
      </c>
      <c r="AM31" s="214" t="s">
        <v>109</v>
      </c>
      <c r="AN31" s="308"/>
      <c r="AO31" s="210" t="str">
        <f t="shared" si="34"/>
        <v/>
      </c>
      <c r="AP31" s="213"/>
      <c r="AQ31" s="210" t="str">
        <f t="shared" si="35"/>
        <v/>
      </c>
      <c r="AR31" s="213"/>
      <c r="AS31" s="214"/>
      <c r="AT31" s="213"/>
      <c r="AU31" s="210" t="str">
        <f t="shared" si="36"/>
        <v/>
      </c>
      <c r="AV31" s="213"/>
      <c r="AW31" s="210" t="str">
        <f t="shared" si="37"/>
        <v/>
      </c>
      <c r="AX31" s="213"/>
      <c r="AY31" s="213"/>
      <c r="AZ31" s="353">
        <f t="shared" si="38"/>
        <v>1</v>
      </c>
      <c r="BA31" s="210">
        <f t="shared" si="39"/>
        <v>14</v>
      </c>
      <c r="BB31" s="216" t="str">
        <f t="shared" si="40"/>
        <v/>
      </c>
      <c r="BC31" s="210" t="str">
        <f t="shared" si="41"/>
        <v/>
      </c>
      <c r="BD31" s="216">
        <f t="shared" si="42"/>
        <v>2</v>
      </c>
      <c r="BE31" s="291">
        <f t="shared" si="43"/>
        <v>1</v>
      </c>
      <c r="BF31" s="217" t="s">
        <v>288</v>
      </c>
      <c r="BG31" s="218" t="s">
        <v>289</v>
      </c>
    </row>
    <row r="32" spans="1:59" ht="15.75" customHeight="1">
      <c r="A32" s="302" t="s">
        <v>376</v>
      </c>
      <c r="B32" s="397" t="s">
        <v>31</v>
      </c>
      <c r="C32" s="304" t="s">
        <v>143</v>
      </c>
      <c r="D32" s="209"/>
      <c r="E32" s="210" t="str">
        <f t="shared" si="22"/>
        <v/>
      </c>
      <c r="F32" s="209"/>
      <c r="G32" s="210" t="str">
        <f t="shared" si="23"/>
        <v/>
      </c>
      <c r="H32" s="209"/>
      <c r="I32" s="211"/>
      <c r="J32" s="308"/>
      <c r="K32" s="210" t="str">
        <f t="shared" si="24"/>
        <v/>
      </c>
      <c r="L32" s="213"/>
      <c r="M32" s="210" t="str">
        <f t="shared" si="25"/>
        <v/>
      </c>
      <c r="N32" s="213"/>
      <c r="O32" s="214"/>
      <c r="P32" s="213"/>
      <c r="Q32" s="210" t="str">
        <f t="shared" si="26"/>
        <v/>
      </c>
      <c r="R32" s="213"/>
      <c r="S32" s="210" t="str">
        <f t="shared" si="27"/>
        <v/>
      </c>
      <c r="T32" s="213"/>
      <c r="U32" s="215"/>
      <c r="V32" s="308"/>
      <c r="W32" s="210" t="str">
        <f t="shared" si="28"/>
        <v/>
      </c>
      <c r="X32" s="213"/>
      <c r="Y32" s="210" t="str">
        <f t="shared" si="29"/>
        <v/>
      </c>
      <c r="Z32" s="213"/>
      <c r="AA32" s="214"/>
      <c r="AB32" s="213"/>
      <c r="AC32" s="210" t="str">
        <f t="shared" si="30"/>
        <v/>
      </c>
      <c r="AD32" s="213"/>
      <c r="AE32" s="210" t="str">
        <f t="shared" si="31"/>
        <v/>
      </c>
      <c r="AF32" s="213"/>
      <c r="AG32" s="215"/>
      <c r="AH32" s="308">
        <v>2</v>
      </c>
      <c r="AI32" s="210">
        <f t="shared" si="32"/>
        <v>28</v>
      </c>
      <c r="AJ32" s="213"/>
      <c r="AK32" s="210" t="str">
        <f t="shared" si="33"/>
        <v/>
      </c>
      <c r="AL32" s="213">
        <v>3</v>
      </c>
      <c r="AM32" s="214" t="s">
        <v>104</v>
      </c>
      <c r="AN32" s="308"/>
      <c r="AO32" s="210" t="str">
        <f t="shared" si="34"/>
        <v/>
      </c>
      <c r="AP32" s="213"/>
      <c r="AQ32" s="210" t="str">
        <f t="shared" si="35"/>
        <v/>
      </c>
      <c r="AR32" s="213"/>
      <c r="AS32" s="214"/>
      <c r="AT32" s="213"/>
      <c r="AU32" s="210" t="str">
        <f t="shared" si="36"/>
        <v/>
      </c>
      <c r="AV32" s="213"/>
      <c r="AW32" s="210" t="str">
        <f t="shared" si="37"/>
        <v/>
      </c>
      <c r="AX32" s="213"/>
      <c r="AY32" s="213"/>
      <c r="AZ32" s="353">
        <f t="shared" si="38"/>
        <v>2</v>
      </c>
      <c r="BA32" s="210">
        <f t="shared" si="39"/>
        <v>28</v>
      </c>
      <c r="BB32" s="216" t="str">
        <f t="shared" si="40"/>
        <v/>
      </c>
      <c r="BC32" s="210" t="str">
        <f t="shared" si="41"/>
        <v/>
      </c>
      <c r="BD32" s="216">
        <f t="shared" si="42"/>
        <v>3</v>
      </c>
      <c r="BE32" s="291">
        <f t="shared" si="43"/>
        <v>2</v>
      </c>
      <c r="BF32" s="217" t="s">
        <v>288</v>
      </c>
      <c r="BG32" s="218" t="s">
        <v>345</v>
      </c>
    </row>
    <row r="33" spans="1:59" s="2" customFormat="1" ht="15.75" customHeight="1">
      <c r="A33" s="399"/>
      <c r="B33" s="396" t="s">
        <v>114</v>
      </c>
      <c r="C33" s="304" t="s">
        <v>118</v>
      </c>
      <c r="D33" s="209"/>
      <c r="E33" s="210" t="str">
        <f t="shared" si="22"/>
        <v/>
      </c>
      <c r="F33" s="209"/>
      <c r="G33" s="210" t="str">
        <f t="shared" si="23"/>
        <v/>
      </c>
      <c r="H33" s="209"/>
      <c r="I33" s="211"/>
      <c r="J33" s="308"/>
      <c r="K33" s="210" t="str">
        <f t="shared" si="24"/>
        <v/>
      </c>
      <c r="L33" s="213"/>
      <c r="M33" s="210" t="str">
        <f t="shared" si="25"/>
        <v/>
      </c>
      <c r="N33" s="213"/>
      <c r="O33" s="214"/>
      <c r="P33" s="213"/>
      <c r="Q33" s="210" t="str">
        <f t="shared" si="26"/>
        <v/>
      </c>
      <c r="R33" s="213"/>
      <c r="S33" s="210" t="str">
        <f t="shared" si="27"/>
        <v/>
      </c>
      <c r="T33" s="213"/>
      <c r="U33" s="215"/>
      <c r="V33" s="308"/>
      <c r="W33" s="210" t="str">
        <f t="shared" si="28"/>
        <v/>
      </c>
      <c r="X33" s="213"/>
      <c r="Y33" s="210" t="str">
        <f t="shared" si="29"/>
        <v/>
      </c>
      <c r="Z33" s="213"/>
      <c r="AA33" s="214"/>
      <c r="AB33" s="213"/>
      <c r="AC33" s="210" t="str">
        <f t="shared" si="30"/>
        <v/>
      </c>
      <c r="AD33" s="213"/>
      <c r="AE33" s="210" t="str">
        <f t="shared" si="31"/>
        <v/>
      </c>
      <c r="AF33" s="213"/>
      <c r="AG33" s="215"/>
      <c r="AH33" s="308">
        <v>1</v>
      </c>
      <c r="AI33" s="210">
        <f t="shared" si="32"/>
        <v>14</v>
      </c>
      <c r="AJ33" s="213">
        <v>1</v>
      </c>
      <c r="AK33" s="210">
        <f t="shared" si="33"/>
        <v>14</v>
      </c>
      <c r="AL33" s="213">
        <v>3</v>
      </c>
      <c r="AM33" s="214" t="s">
        <v>104</v>
      </c>
      <c r="AN33" s="308"/>
      <c r="AO33" s="210" t="str">
        <f t="shared" si="34"/>
        <v/>
      </c>
      <c r="AP33" s="213"/>
      <c r="AQ33" s="210" t="str">
        <f t="shared" si="35"/>
        <v/>
      </c>
      <c r="AR33" s="213"/>
      <c r="AS33" s="214"/>
      <c r="AT33" s="213"/>
      <c r="AU33" s="210" t="str">
        <f t="shared" si="36"/>
        <v/>
      </c>
      <c r="AV33" s="213"/>
      <c r="AW33" s="210" t="str">
        <f t="shared" si="37"/>
        <v/>
      </c>
      <c r="AX33" s="213"/>
      <c r="AY33" s="213"/>
      <c r="AZ33" s="353">
        <f t="shared" si="38"/>
        <v>1</v>
      </c>
      <c r="BA33" s="210">
        <f t="shared" si="39"/>
        <v>14</v>
      </c>
      <c r="BB33" s="216">
        <f t="shared" si="40"/>
        <v>1</v>
      </c>
      <c r="BC33" s="210">
        <f t="shared" si="41"/>
        <v>14</v>
      </c>
      <c r="BD33" s="216">
        <f t="shared" si="42"/>
        <v>3</v>
      </c>
      <c r="BE33" s="291">
        <f t="shared" si="43"/>
        <v>2</v>
      </c>
    </row>
    <row r="34" spans="1:59" s="2" customFormat="1" ht="15.75" customHeight="1">
      <c r="A34" s="302" t="s">
        <v>377</v>
      </c>
      <c r="B34" s="396" t="s">
        <v>31</v>
      </c>
      <c r="C34" s="304" t="s">
        <v>512</v>
      </c>
      <c r="D34" s="209"/>
      <c r="E34" s="210" t="str">
        <f t="shared" si="22"/>
        <v/>
      </c>
      <c r="F34" s="209"/>
      <c r="G34" s="210" t="str">
        <f t="shared" si="23"/>
        <v/>
      </c>
      <c r="H34" s="209"/>
      <c r="I34" s="211"/>
      <c r="J34" s="308"/>
      <c r="K34" s="210" t="str">
        <f t="shared" si="24"/>
        <v/>
      </c>
      <c r="L34" s="213"/>
      <c r="M34" s="210" t="str">
        <f t="shared" si="25"/>
        <v/>
      </c>
      <c r="N34" s="213"/>
      <c r="O34" s="214"/>
      <c r="P34" s="213"/>
      <c r="Q34" s="210" t="str">
        <f t="shared" si="26"/>
        <v/>
      </c>
      <c r="R34" s="213"/>
      <c r="S34" s="210" t="str">
        <f t="shared" si="27"/>
        <v/>
      </c>
      <c r="T34" s="213"/>
      <c r="U34" s="215"/>
      <c r="V34" s="308"/>
      <c r="W34" s="210" t="str">
        <f t="shared" si="28"/>
        <v/>
      </c>
      <c r="X34" s="213"/>
      <c r="Y34" s="210" t="str">
        <f t="shared" si="29"/>
        <v/>
      </c>
      <c r="Z34" s="213"/>
      <c r="AA34" s="214"/>
      <c r="AB34" s="213"/>
      <c r="AC34" s="210" t="str">
        <f t="shared" si="30"/>
        <v/>
      </c>
      <c r="AD34" s="213"/>
      <c r="AE34" s="210" t="str">
        <f t="shared" si="31"/>
        <v/>
      </c>
      <c r="AF34" s="213"/>
      <c r="AG34" s="215"/>
      <c r="AH34" s="308"/>
      <c r="AI34" s="210" t="str">
        <f t="shared" si="32"/>
        <v/>
      </c>
      <c r="AJ34" s="213"/>
      <c r="AK34" s="210" t="str">
        <f t="shared" si="33"/>
        <v/>
      </c>
      <c r="AL34" s="213"/>
      <c r="AM34" s="214"/>
      <c r="AN34" s="308">
        <v>2</v>
      </c>
      <c r="AO34" s="210">
        <f t="shared" si="34"/>
        <v>28</v>
      </c>
      <c r="AP34" s="213">
        <v>1</v>
      </c>
      <c r="AQ34" s="210">
        <f t="shared" si="35"/>
        <v>14</v>
      </c>
      <c r="AR34" s="213">
        <v>3</v>
      </c>
      <c r="AS34" s="214" t="s">
        <v>105</v>
      </c>
      <c r="AT34" s="213"/>
      <c r="AU34" s="210" t="str">
        <f t="shared" si="36"/>
        <v/>
      </c>
      <c r="AV34" s="213"/>
      <c r="AW34" s="210" t="str">
        <f t="shared" si="37"/>
        <v/>
      </c>
      <c r="AX34" s="213"/>
      <c r="AY34" s="213"/>
      <c r="AZ34" s="353">
        <f t="shared" si="38"/>
        <v>2</v>
      </c>
      <c r="BA34" s="210">
        <f t="shared" si="39"/>
        <v>28</v>
      </c>
      <c r="BB34" s="216">
        <f t="shared" si="40"/>
        <v>1</v>
      </c>
      <c r="BC34" s="210">
        <f t="shared" si="41"/>
        <v>14</v>
      </c>
      <c r="BD34" s="216">
        <f t="shared" si="42"/>
        <v>3</v>
      </c>
      <c r="BE34" s="291">
        <f t="shared" si="43"/>
        <v>3</v>
      </c>
      <c r="BF34" s="217" t="s">
        <v>288</v>
      </c>
      <c r="BG34" s="218" t="s">
        <v>345</v>
      </c>
    </row>
    <row r="35" spans="1:59" s="17" customFormat="1" ht="15.75" customHeight="1">
      <c r="A35" s="302" t="s">
        <v>378</v>
      </c>
      <c r="B35" s="396" t="s">
        <v>31</v>
      </c>
      <c r="C35" s="304" t="s">
        <v>513</v>
      </c>
      <c r="D35" s="209"/>
      <c r="E35" s="210" t="str">
        <f t="shared" si="22"/>
        <v/>
      </c>
      <c r="F35" s="209"/>
      <c r="G35" s="210" t="str">
        <f t="shared" si="23"/>
        <v/>
      </c>
      <c r="H35" s="209"/>
      <c r="I35" s="211"/>
      <c r="J35" s="308"/>
      <c r="K35" s="210" t="str">
        <f t="shared" si="24"/>
        <v/>
      </c>
      <c r="L35" s="213"/>
      <c r="M35" s="210" t="str">
        <f t="shared" si="25"/>
        <v/>
      </c>
      <c r="N35" s="213"/>
      <c r="O35" s="214"/>
      <c r="P35" s="213"/>
      <c r="Q35" s="210" t="str">
        <f t="shared" si="26"/>
        <v/>
      </c>
      <c r="R35" s="213"/>
      <c r="S35" s="210" t="str">
        <f t="shared" si="27"/>
        <v/>
      </c>
      <c r="T35" s="213"/>
      <c r="U35" s="215"/>
      <c r="V35" s="308"/>
      <c r="W35" s="210" t="str">
        <f t="shared" si="28"/>
        <v/>
      </c>
      <c r="X35" s="213"/>
      <c r="Y35" s="210" t="str">
        <f t="shared" si="29"/>
        <v/>
      </c>
      <c r="Z35" s="213"/>
      <c r="AA35" s="214"/>
      <c r="AB35" s="213"/>
      <c r="AC35" s="210" t="str">
        <f t="shared" si="30"/>
        <v/>
      </c>
      <c r="AD35" s="213"/>
      <c r="AE35" s="210" t="str">
        <f t="shared" si="31"/>
        <v/>
      </c>
      <c r="AF35" s="213"/>
      <c r="AG35" s="215"/>
      <c r="AH35" s="308"/>
      <c r="AI35" s="210" t="str">
        <f t="shared" si="32"/>
        <v/>
      </c>
      <c r="AJ35" s="213"/>
      <c r="AK35" s="210" t="str">
        <f t="shared" si="33"/>
        <v/>
      </c>
      <c r="AL35" s="213"/>
      <c r="AM35" s="214"/>
      <c r="AN35" s="308">
        <v>2</v>
      </c>
      <c r="AO35" s="210">
        <f t="shared" si="34"/>
        <v>28</v>
      </c>
      <c r="AP35" s="213">
        <v>1</v>
      </c>
      <c r="AQ35" s="210">
        <f t="shared" si="35"/>
        <v>14</v>
      </c>
      <c r="AR35" s="213">
        <v>3</v>
      </c>
      <c r="AS35" s="214" t="s">
        <v>105</v>
      </c>
      <c r="AT35" s="213"/>
      <c r="AU35" s="210" t="str">
        <f t="shared" si="36"/>
        <v/>
      </c>
      <c r="AV35" s="213"/>
      <c r="AW35" s="210" t="str">
        <f t="shared" si="37"/>
        <v/>
      </c>
      <c r="AX35" s="213"/>
      <c r="AY35" s="213"/>
      <c r="AZ35" s="353">
        <f t="shared" si="38"/>
        <v>2</v>
      </c>
      <c r="BA35" s="210">
        <f t="shared" si="39"/>
        <v>28</v>
      </c>
      <c r="BB35" s="216">
        <f t="shared" si="40"/>
        <v>1</v>
      </c>
      <c r="BC35" s="210">
        <f t="shared" si="41"/>
        <v>14</v>
      </c>
      <c r="BD35" s="216">
        <f t="shared" si="42"/>
        <v>3</v>
      </c>
      <c r="BE35" s="291">
        <f t="shared" si="43"/>
        <v>3</v>
      </c>
      <c r="BF35" s="217" t="s">
        <v>288</v>
      </c>
      <c r="BG35" s="218" t="s">
        <v>345</v>
      </c>
    </row>
    <row r="36" spans="1:59" s="17" customFormat="1" ht="15.75" customHeight="1">
      <c r="A36" s="302" t="s">
        <v>379</v>
      </c>
      <c r="B36" s="396" t="s">
        <v>31</v>
      </c>
      <c r="C36" s="304" t="s">
        <v>142</v>
      </c>
      <c r="D36" s="209"/>
      <c r="E36" s="210" t="str">
        <f t="shared" si="22"/>
        <v/>
      </c>
      <c r="F36" s="209"/>
      <c r="G36" s="210" t="str">
        <f t="shared" si="23"/>
        <v/>
      </c>
      <c r="H36" s="209"/>
      <c r="I36" s="211"/>
      <c r="J36" s="308"/>
      <c r="K36" s="210" t="str">
        <f t="shared" si="24"/>
        <v/>
      </c>
      <c r="L36" s="213"/>
      <c r="M36" s="210" t="str">
        <f t="shared" si="25"/>
        <v/>
      </c>
      <c r="N36" s="213"/>
      <c r="O36" s="214"/>
      <c r="P36" s="213"/>
      <c r="Q36" s="210" t="str">
        <f t="shared" si="26"/>
        <v/>
      </c>
      <c r="R36" s="213"/>
      <c r="S36" s="210" t="str">
        <f t="shared" si="27"/>
        <v/>
      </c>
      <c r="T36" s="213"/>
      <c r="U36" s="215"/>
      <c r="V36" s="308"/>
      <c r="W36" s="210" t="str">
        <f t="shared" si="28"/>
        <v/>
      </c>
      <c r="X36" s="213"/>
      <c r="Y36" s="210" t="str">
        <f t="shared" si="29"/>
        <v/>
      </c>
      <c r="Z36" s="213"/>
      <c r="AA36" s="214"/>
      <c r="AB36" s="213"/>
      <c r="AC36" s="210" t="str">
        <f t="shared" si="30"/>
        <v/>
      </c>
      <c r="AD36" s="213"/>
      <c r="AE36" s="210" t="str">
        <f t="shared" si="31"/>
        <v/>
      </c>
      <c r="AF36" s="213"/>
      <c r="AG36" s="215"/>
      <c r="AH36" s="308"/>
      <c r="AI36" s="210" t="str">
        <f t="shared" si="32"/>
        <v/>
      </c>
      <c r="AJ36" s="213"/>
      <c r="AK36" s="210" t="str">
        <f t="shared" si="33"/>
        <v/>
      </c>
      <c r="AL36" s="213"/>
      <c r="AM36" s="214"/>
      <c r="AN36" s="308">
        <v>1</v>
      </c>
      <c r="AO36" s="210">
        <f t="shared" si="34"/>
        <v>14</v>
      </c>
      <c r="AP36" s="213">
        <v>1</v>
      </c>
      <c r="AQ36" s="210">
        <f t="shared" si="35"/>
        <v>14</v>
      </c>
      <c r="AR36" s="213">
        <v>3</v>
      </c>
      <c r="AS36" s="317" t="s">
        <v>109</v>
      </c>
      <c r="AT36" s="213"/>
      <c r="AU36" s="210" t="str">
        <f t="shared" si="36"/>
        <v/>
      </c>
      <c r="AV36" s="213"/>
      <c r="AW36" s="210" t="str">
        <f t="shared" si="37"/>
        <v/>
      </c>
      <c r="AX36" s="213"/>
      <c r="AY36" s="213"/>
      <c r="AZ36" s="353">
        <f t="shared" si="38"/>
        <v>1</v>
      </c>
      <c r="BA36" s="210">
        <f t="shared" si="39"/>
        <v>14</v>
      </c>
      <c r="BB36" s="216">
        <f t="shared" si="40"/>
        <v>1</v>
      </c>
      <c r="BC36" s="210">
        <f t="shared" si="41"/>
        <v>14</v>
      </c>
      <c r="BD36" s="216">
        <f t="shared" si="42"/>
        <v>3</v>
      </c>
      <c r="BE36" s="291">
        <f t="shared" si="43"/>
        <v>2</v>
      </c>
      <c r="BF36" s="217" t="s">
        <v>288</v>
      </c>
      <c r="BG36" s="218" t="s">
        <v>344</v>
      </c>
    </row>
    <row r="37" spans="1:59" ht="15.75" customHeight="1">
      <c r="A37" s="660" t="s">
        <v>604</v>
      </c>
      <c r="B37" s="396" t="s">
        <v>31</v>
      </c>
      <c r="C37" s="304" t="s">
        <v>141</v>
      </c>
      <c r="D37" s="209"/>
      <c r="E37" s="210" t="str">
        <f t="shared" si="22"/>
        <v/>
      </c>
      <c r="F37" s="209"/>
      <c r="G37" s="210" t="str">
        <f t="shared" si="23"/>
        <v/>
      </c>
      <c r="H37" s="209"/>
      <c r="I37" s="211"/>
      <c r="J37" s="308"/>
      <c r="K37" s="210" t="str">
        <f t="shared" si="24"/>
        <v/>
      </c>
      <c r="L37" s="213"/>
      <c r="M37" s="210" t="str">
        <f t="shared" si="25"/>
        <v/>
      </c>
      <c r="N37" s="213"/>
      <c r="O37" s="214"/>
      <c r="P37" s="213"/>
      <c r="Q37" s="210" t="str">
        <f t="shared" si="26"/>
        <v/>
      </c>
      <c r="R37" s="213"/>
      <c r="S37" s="210" t="str">
        <f t="shared" si="27"/>
        <v/>
      </c>
      <c r="T37" s="213"/>
      <c r="U37" s="215"/>
      <c r="V37" s="308"/>
      <c r="W37" s="210" t="str">
        <f t="shared" si="28"/>
        <v/>
      </c>
      <c r="X37" s="213"/>
      <c r="Y37" s="210" t="str">
        <f t="shared" si="29"/>
        <v/>
      </c>
      <c r="Z37" s="213"/>
      <c r="AA37" s="214"/>
      <c r="AB37" s="213"/>
      <c r="AC37" s="210" t="str">
        <f t="shared" si="30"/>
        <v/>
      </c>
      <c r="AD37" s="213"/>
      <c r="AE37" s="210" t="str">
        <f t="shared" si="31"/>
        <v/>
      </c>
      <c r="AF37" s="213"/>
      <c r="AG37" s="215"/>
      <c r="AH37" s="308"/>
      <c r="AI37" s="210" t="str">
        <f t="shared" si="32"/>
        <v/>
      </c>
      <c r="AJ37" s="213"/>
      <c r="AK37" s="210" t="str">
        <f t="shared" si="33"/>
        <v/>
      </c>
      <c r="AL37" s="213"/>
      <c r="AM37" s="214"/>
      <c r="AN37" s="308"/>
      <c r="AO37" s="210" t="str">
        <f t="shared" si="34"/>
        <v/>
      </c>
      <c r="AP37" s="213">
        <v>6</v>
      </c>
      <c r="AQ37" s="210">
        <f t="shared" si="35"/>
        <v>84</v>
      </c>
      <c r="AR37" s="653">
        <v>5</v>
      </c>
      <c r="AS37" s="317" t="s">
        <v>139</v>
      </c>
      <c r="AT37" s="213"/>
      <c r="AU37" s="210" t="str">
        <f t="shared" si="36"/>
        <v/>
      </c>
      <c r="AV37" s="213"/>
      <c r="AW37" s="210" t="str">
        <f t="shared" si="37"/>
        <v/>
      </c>
      <c r="AX37" s="213"/>
      <c r="AY37" s="213"/>
      <c r="AZ37" s="353" t="str">
        <f t="shared" si="38"/>
        <v/>
      </c>
      <c r="BA37" s="210" t="str">
        <f t="shared" si="39"/>
        <v/>
      </c>
      <c r="BB37" s="216">
        <f t="shared" si="40"/>
        <v>6</v>
      </c>
      <c r="BC37" s="210">
        <f t="shared" si="41"/>
        <v>84</v>
      </c>
      <c r="BD37" s="216">
        <f t="shared" si="42"/>
        <v>5</v>
      </c>
      <c r="BE37" s="291">
        <f t="shared" si="43"/>
        <v>6</v>
      </c>
      <c r="BF37" s="217" t="s">
        <v>288</v>
      </c>
      <c r="BG37" s="218" t="s">
        <v>289</v>
      </c>
    </row>
    <row r="38" spans="1:59" s="17" customFormat="1" ht="15.75" customHeight="1">
      <c r="A38" s="399"/>
      <c r="B38" s="396" t="s">
        <v>114</v>
      </c>
      <c r="C38" s="304" t="s">
        <v>125</v>
      </c>
      <c r="D38" s="209"/>
      <c r="E38" s="210" t="str">
        <f t="shared" si="22"/>
        <v/>
      </c>
      <c r="F38" s="209"/>
      <c r="G38" s="210" t="str">
        <f t="shared" si="23"/>
        <v/>
      </c>
      <c r="H38" s="209"/>
      <c r="I38" s="211"/>
      <c r="J38" s="308"/>
      <c r="K38" s="210" t="str">
        <f t="shared" si="24"/>
        <v/>
      </c>
      <c r="L38" s="213"/>
      <c r="M38" s="210" t="str">
        <f t="shared" si="25"/>
        <v/>
      </c>
      <c r="N38" s="213"/>
      <c r="O38" s="214"/>
      <c r="P38" s="213"/>
      <c r="Q38" s="210" t="str">
        <f t="shared" si="26"/>
        <v/>
      </c>
      <c r="R38" s="213"/>
      <c r="S38" s="210" t="str">
        <f t="shared" si="27"/>
        <v/>
      </c>
      <c r="T38" s="213"/>
      <c r="U38" s="215"/>
      <c r="V38" s="308"/>
      <c r="W38" s="210" t="str">
        <f t="shared" si="28"/>
        <v/>
      </c>
      <c r="X38" s="213"/>
      <c r="Y38" s="210" t="str">
        <f t="shared" si="29"/>
        <v/>
      </c>
      <c r="Z38" s="213"/>
      <c r="AA38" s="214"/>
      <c r="AB38" s="213"/>
      <c r="AC38" s="210" t="str">
        <f t="shared" si="30"/>
        <v/>
      </c>
      <c r="AD38" s="213"/>
      <c r="AE38" s="210" t="str">
        <f t="shared" si="31"/>
        <v/>
      </c>
      <c r="AF38" s="213"/>
      <c r="AG38" s="215"/>
      <c r="AH38" s="308"/>
      <c r="AI38" s="210" t="str">
        <f t="shared" si="32"/>
        <v/>
      </c>
      <c r="AJ38" s="213"/>
      <c r="AK38" s="210" t="str">
        <f t="shared" si="33"/>
        <v/>
      </c>
      <c r="AL38" s="213"/>
      <c r="AM38" s="214"/>
      <c r="AN38" s="308">
        <v>1</v>
      </c>
      <c r="AO38" s="210">
        <f t="shared" si="34"/>
        <v>14</v>
      </c>
      <c r="AP38" s="213">
        <v>1</v>
      </c>
      <c r="AQ38" s="210">
        <f t="shared" si="35"/>
        <v>14</v>
      </c>
      <c r="AR38" s="213">
        <v>3</v>
      </c>
      <c r="AS38" s="317" t="s">
        <v>104</v>
      </c>
      <c r="AT38" s="213"/>
      <c r="AU38" s="210" t="str">
        <f t="shared" si="36"/>
        <v/>
      </c>
      <c r="AV38" s="213"/>
      <c r="AW38" s="210" t="str">
        <f t="shared" si="37"/>
        <v/>
      </c>
      <c r="AX38" s="213"/>
      <c r="AY38" s="213"/>
      <c r="AZ38" s="353">
        <f t="shared" si="38"/>
        <v>1</v>
      </c>
      <c r="BA38" s="210">
        <f t="shared" si="39"/>
        <v>14</v>
      </c>
      <c r="BB38" s="216">
        <f t="shared" si="40"/>
        <v>1</v>
      </c>
      <c r="BC38" s="210">
        <f t="shared" si="41"/>
        <v>14</v>
      </c>
      <c r="BD38" s="216">
        <f t="shared" si="42"/>
        <v>3</v>
      </c>
      <c r="BE38" s="291">
        <f t="shared" si="43"/>
        <v>2</v>
      </c>
    </row>
    <row r="39" spans="1:59" s="2" customFormat="1" ht="15.75" customHeight="1">
      <c r="A39" s="302" t="s">
        <v>381</v>
      </c>
      <c r="B39" s="396" t="s">
        <v>31</v>
      </c>
      <c r="C39" s="304" t="s">
        <v>140</v>
      </c>
      <c r="D39" s="209"/>
      <c r="E39" s="210" t="str">
        <f t="shared" si="22"/>
        <v/>
      </c>
      <c r="F39" s="209"/>
      <c r="G39" s="210" t="str">
        <f t="shared" si="23"/>
        <v/>
      </c>
      <c r="H39" s="209"/>
      <c r="I39" s="211"/>
      <c r="J39" s="308"/>
      <c r="K39" s="210" t="str">
        <f t="shared" si="24"/>
        <v/>
      </c>
      <c r="L39" s="213"/>
      <c r="M39" s="210" t="str">
        <f t="shared" si="25"/>
        <v/>
      </c>
      <c r="N39" s="213"/>
      <c r="O39" s="214"/>
      <c r="P39" s="213"/>
      <c r="Q39" s="210" t="str">
        <f t="shared" si="26"/>
        <v/>
      </c>
      <c r="R39" s="213"/>
      <c r="S39" s="210" t="str">
        <f t="shared" si="27"/>
        <v/>
      </c>
      <c r="T39" s="213"/>
      <c r="U39" s="215"/>
      <c r="V39" s="308"/>
      <c r="W39" s="210" t="str">
        <f t="shared" si="28"/>
        <v/>
      </c>
      <c r="X39" s="213"/>
      <c r="Y39" s="210" t="str">
        <f t="shared" si="29"/>
        <v/>
      </c>
      <c r="Z39" s="213"/>
      <c r="AA39" s="214"/>
      <c r="AB39" s="213"/>
      <c r="AC39" s="210" t="str">
        <f t="shared" si="30"/>
        <v/>
      </c>
      <c r="AD39" s="213"/>
      <c r="AE39" s="210" t="str">
        <f t="shared" si="31"/>
        <v/>
      </c>
      <c r="AF39" s="213"/>
      <c r="AG39" s="215"/>
      <c r="AH39" s="308"/>
      <c r="AI39" s="210" t="str">
        <f t="shared" si="32"/>
        <v/>
      </c>
      <c r="AJ39" s="213"/>
      <c r="AK39" s="210" t="str">
        <f t="shared" si="33"/>
        <v/>
      </c>
      <c r="AL39" s="213"/>
      <c r="AM39" s="214"/>
      <c r="AN39" s="308"/>
      <c r="AO39" s="210" t="str">
        <f t="shared" si="34"/>
        <v/>
      </c>
      <c r="AP39" s="213"/>
      <c r="AQ39" s="210" t="str">
        <f t="shared" si="35"/>
        <v/>
      </c>
      <c r="AR39" s="213"/>
      <c r="AS39" s="214"/>
      <c r="AT39" s="213">
        <v>2</v>
      </c>
      <c r="AU39" s="210">
        <f t="shared" si="36"/>
        <v>28</v>
      </c>
      <c r="AV39" s="213"/>
      <c r="AW39" s="210" t="str">
        <f t="shared" si="37"/>
        <v/>
      </c>
      <c r="AX39" s="209">
        <v>4</v>
      </c>
      <c r="AY39" s="213" t="s">
        <v>104</v>
      </c>
      <c r="AZ39" s="353">
        <f t="shared" si="38"/>
        <v>2</v>
      </c>
      <c r="BA39" s="210">
        <f t="shared" si="39"/>
        <v>28</v>
      </c>
      <c r="BB39" s="216" t="str">
        <f t="shared" si="40"/>
        <v/>
      </c>
      <c r="BC39" s="210" t="str">
        <f t="shared" si="41"/>
        <v/>
      </c>
      <c r="BD39" s="216">
        <f t="shared" si="42"/>
        <v>4</v>
      </c>
      <c r="BE39" s="291">
        <f t="shared" si="43"/>
        <v>2</v>
      </c>
      <c r="BF39" s="217" t="s">
        <v>288</v>
      </c>
      <c r="BG39" s="218" t="s">
        <v>344</v>
      </c>
    </row>
    <row r="40" spans="1:59" s="2" customFormat="1" ht="15.75" customHeight="1">
      <c r="A40" s="302" t="s">
        <v>382</v>
      </c>
      <c r="B40" s="396" t="s">
        <v>31</v>
      </c>
      <c r="C40" s="304" t="s">
        <v>165</v>
      </c>
      <c r="D40" s="209"/>
      <c r="E40" s="210" t="str">
        <f t="shared" si="22"/>
        <v/>
      </c>
      <c r="F40" s="209"/>
      <c r="G40" s="210" t="str">
        <f t="shared" si="23"/>
        <v/>
      </c>
      <c r="H40" s="209"/>
      <c r="I40" s="211"/>
      <c r="J40" s="308"/>
      <c r="K40" s="210" t="str">
        <f t="shared" si="24"/>
        <v/>
      </c>
      <c r="L40" s="213"/>
      <c r="M40" s="210" t="str">
        <f t="shared" si="25"/>
        <v/>
      </c>
      <c r="N40" s="213"/>
      <c r="O40" s="214"/>
      <c r="P40" s="213"/>
      <c r="Q40" s="210" t="str">
        <f t="shared" si="26"/>
        <v/>
      </c>
      <c r="R40" s="213"/>
      <c r="S40" s="210" t="str">
        <f t="shared" si="27"/>
        <v/>
      </c>
      <c r="T40" s="213"/>
      <c r="U40" s="215"/>
      <c r="V40" s="308"/>
      <c r="W40" s="210" t="str">
        <f t="shared" si="28"/>
        <v/>
      </c>
      <c r="X40" s="213"/>
      <c r="Y40" s="210" t="str">
        <f t="shared" si="29"/>
        <v/>
      </c>
      <c r="Z40" s="213"/>
      <c r="AA40" s="214"/>
      <c r="AB40" s="213"/>
      <c r="AC40" s="210" t="str">
        <f t="shared" si="30"/>
        <v/>
      </c>
      <c r="AD40" s="213"/>
      <c r="AE40" s="210" t="str">
        <f t="shared" si="31"/>
        <v/>
      </c>
      <c r="AF40" s="213"/>
      <c r="AG40" s="215"/>
      <c r="AH40" s="308"/>
      <c r="AI40" s="210" t="str">
        <f t="shared" si="32"/>
        <v/>
      </c>
      <c r="AJ40" s="213"/>
      <c r="AK40" s="210" t="str">
        <f t="shared" si="33"/>
        <v/>
      </c>
      <c r="AL40" s="213"/>
      <c r="AM40" s="214"/>
      <c r="AN40" s="308"/>
      <c r="AO40" s="210" t="str">
        <f t="shared" si="34"/>
        <v/>
      </c>
      <c r="AP40" s="213"/>
      <c r="AQ40" s="210" t="str">
        <f t="shared" si="35"/>
        <v/>
      </c>
      <c r="AR40" s="213"/>
      <c r="AS40" s="214"/>
      <c r="AT40" s="213">
        <v>1</v>
      </c>
      <c r="AU40" s="210">
        <f t="shared" si="36"/>
        <v>14</v>
      </c>
      <c r="AV40" s="213">
        <v>1</v>
      </c>
      <c r="AW40" s="210">
        <f t="shared" si="37"/>
        <v>14</v>
      </c>
      <c r="AX40" s="209">
        <v>3</v>
      </c>
      <c r="AY40" s="213" t="s">
        <v>105</v>
      </c>
      <c r="AZ40" s="353">
        <f t="shared" si="38"/>
        <v>1</v>
      </c>
      <c r="BA40" s="210">
        <f t="shared" si="39"/>
        <v>14</v>
      </c>
      <c r="BB40" s="216">
        <f t="shared" si="40"/>
        <v>1</v>
      </c>
      <c r="BC40" s="210">
        <f t="shared" si="41"/>
        <v>14</v>
      </c>
      <c r="BD40" s="216">
        <f t="shared" si="42"/>
        <v>3</v>
      </c>
      <c r="BE40" s="291">
        <f t="shared" si="43"/>
        <v>2</v>
      </c>
      <c r="BF40" s="217" t="s">
        <v>288</v>
      </c>
      <c r="BG40" s="218" t="s">
        <v>345</v>
      </c>
    </row>
    <row r="41" spans="1:59" s="2" customFormat="1" ht="15.75" customHeight="1">
      <c r="A41" s="302" t="s">
        <v>383</v>
      </c>
      <c r="B41" s="396" t="s">
        <v>31</v>
      </c>
      <c r="C41" s="304" t="s">
        <v>384</v>
      </c>
      <c r="D41" s="209"/>
      <c r="E41" s="210" t="str">
        <f t="shared" si="22"/>
        <v/>
      </c>
      <c r="F41" s="209"/>
      <c r="G41" s="210" t="str">
        <f t="shared" si="23"/>
        <v/>
      </c>
      <c r="H41" s="209"/>
      <c r="I41" s="211"/>
      <c r="J41" s="308"/>
      <c r="K41" s="210" t="str">
        <f t="shared" si="24"/>
        <v/>
      </c>
      <c r="L41" s="213"/>
      <c r="M41" s="210" t="str">
        <f t="shared" si="25"/>
        <v/>
      </c>
      <c r="N41" s="213"/>
      <c r="O41" s="214"/>
      <c r="P41" s="213"/>
      <c r="Q41" s="210" t="str">
        <f t="shared" si="26"/>
        <v/>
      </c>
      <c r="R41" s="213"/>
      <c r="S41" s="210" t="str">
        <f t="shared" si="27"/>
        <v/>
      </c>
      <c r="T41" s="213"/>
      <c r="U41" s="215"/>
      <c r="V41" s="308"/>
      <c r="W41" s="210" t="str">
        <f t="shared" si="28"/>
        <v/>
      </c>
      <c r="X41" s="213"/>
      <c r="Y41" s="210" t="str">
        <f t="shared" si="29"/>
        <v/>
      </c>
      <c r="Z41" s="213"/>
      <c r="AA41" s="214"/>
      <c r="AB41" s="213"/>
      <c r="AC41" s="210" t="str">
        <f t="shared" si="30"/>
        <v/>
      </c>
      <c r="AD41" s="213"/>
      <c r="AE41" s="210" t="str">
        <f t="shared" si="31"/>
        <v/>
      </c>
      <c r="AF41" s="213"/>
      <c r="AG41" s="215"/>
      <c r="AH41" s="308"/>
      <c r="AI41" s="210" t="str">
        <f t="shared" si="32"/>
        <v/>
      </c>
      <c r="AJ41" s="213"/>
      <c r="AK41" s="210" t="str">
        <f t="shared" si="33"/>
        <v/>
      </c>
      <c r="AL41" s="213"/>
      <c r="AM41" s="214"/>
      <c r="AN41" s="308"/>
      <c r="AO41" s="210" t="str">
        <f t="shared" si="34"/>
        <v/>
      </c>
      <c r="AP41" s="213">
        <v>2</v>
      </c>
      <c r="AQ41" s="210">
        <f t="shared" si="35"/>
        <v>28</v>
      </c>
      <c r="AR41" s="213">
        <v>2</v>
      </c>
      <c r="AS41" s="214" t="s">
        <v>139</v>
      </c>
      <c r="AT41" s="213"/>
      <c r="AU41" s="210" t="str">
        <f t="shared" si="36"/>
        <v/>
      </c>
      <c r="AV41" s="213"/>
      <c r="AW41" s="210" t="str">
        <f t="shared" si="37"/>
        <v/>
      </c>
      <c r="AX41" s="213"/>
      <c r="AY41" s="213"/>
      <c r="AZ41" s="353" t="str">
        <f t="shared" si="38"/>
        <v/>
      </c>
      <c r="BA41" s="210" t="str">
        <f t="shared" si="39"/>
        <v/>
      </c>
      <c r="BB41" s="216">
        <f t="shared" si="40"/>
        <v>2</v>
      </c>
      <c r="BC41" s="210">
        <f t="shared" si="41"/>
        <v>28</v>
      </c>
      <c r="BD41" s="216">
        <f t="shared" si="42"/>
        <v>2</v>
      </c>
      <c r="BE41" s="291">
        <f t="shared" si="43"/>
        <v>2</v>
      </c>
      <c r="BF41" s="217" t="s">
        <v>288</v>
      </c>
      <c r="BG41" s="218" t="s">
        <v>289</v>
      </c>
    </row>
    <row r="42" spans="1:59" ht="15" customHeight="1">
      <c r="A42" s="660" t="s">
        <v>605</v>
      </c>
      <c r="B42" s="396" t="s">
        <v>31</v>
      </c>
      <c r="C42" s="304" t="s">
        <v>386</v>
      </c>
      <c r="D42" s="209"/>
      <c r="E42" s="210" t="str">
        <f t="shared" si="22"/>
        <v/>
      </c>
      <c r="F42" s="209"/>
      <c r="G42" s="210" t="str">
        <f t="shared" si="23"/>
        <v/>
      </c>
      <c r="H42" s="209"/>
      <c r="I42" s="211"/>
      <c r="J42" s="308"/>
      <c r="K42" s="210" t="str">
        <f t="shared" si="24"/>
        <v/>
      </c>
      <c r="L42" s="213"/>
      <c r="M42" s="210" t="str">
        <f t="shared" si="25"/>
        <v/>
      </c>
      <c r="N42" s="213"/>
      <c r="O42" s="214"/>
      <c r="P42" s="213"/>
      <c r="Q42" s="210" t="str">
        <f t="shared" si="26"/>
        <v/>
      </c>
      <c r="R42" s="213"/>
      <c r="S42" s="210" t="str">
        <f t="shared" si="27"/>
        <v/>
      </c>
      <c r="T42" s="213"/>
      <c r="U42" s="215"/>
      <c r="V42" s="308"/>
      <c r="W42" s="210" t="str">
        <f t="shared" si="28"/>
        <v/>
      </c>
      <c r="X42" s="213"/>
      <c r="Y42" s="210" t="str">
        <f t="shared" si="29"/>
        <v/>
      </c>
      <c r="Z42" s="213"/>
      <c r="AA42" s="214"/>
      <c r="AB42" s="213"/>
      <c r="AC42" s="210" t="str">
        <f t="shared" si="30"/>
        <v/>
      </c>
      <c r="AD42" s="213"/>
      <c r="AE42" s="210" t="str">
        <f t="shared" si="31"/>
        <v/>
      </c>
      <c r="AF42" s="213"/>
      <c r="AG42" s="215"/>
      <c r="AH42" s="308"/>
      <c r="AI42" s="210" t="str">
        <f t="shared" si="32"/>
        <v/>
      </c>
      <c r="AJ42" s="213"/>
      <c r="AK42" s="210" t="str">
        <f t="shared" si="33"/>
        <v/>
      </c>
      <c r="AL42" s="213"/>
      <c r="AM42" s="214"/>
      <c r="AN42" s="308"/>
      <c r="AO42" s="210" t="str">
        <f t="shared" si="34"/>
        <v/>
      </c>
      <c r="AP42" s="213"/>
      <c r="AQ42" s="210" t="str">
        <f t="shared" si="35"/>
        <v/>
      </c>
      <c r="AR42" s="213"/>
      <c r="AS42" s="214"/>
      <c r="AT42" s="213"/>
      <c r="AU42" s="210" t="str">
        <f t="shared" si="36"/>
        <v/>
      </c>
      <c r="AV42" s="213">
        <v>5</v>
      </c>
      <c r="AW42" s="210">
        <f t="shared" si="37"/>
        <v>70</v>
      </c>
      <c r="AX42" s="653">
        <v>9</v>
      </c>
      <c r="AY42" s="213" t="s">
        <v>139</v>
      </c>
      <c r="AZ42" s="353" t="str">
        <f t="shared" si="38"/>
        <v/>
      </c>
      <c r="BA42" s="210" t="str">
        <f t="shared" si="39"/>
        <v/>
      </c>
      <c r="BB42" s="216">
        <f t="shared" si="40"/>
        <v>5</v>
      </c>
      <c r="BC42" s="210">
        <f t="shared" si="41"/>
        <v>70</v>
      </c>
      <c r="BD42" s="216">
        <f t="shared" si="42"/>
        <v>9</v>
      </c>
      <c r="BE42" s="291">
        <f t="shared" si="43"/>
        <v>5</v>
      </c>
      <c r="BF42" s="217" t="s">
        <v>288</v>
      </c>
      <c r="BG42" s="218" t="s">
        <v>289</v>
      </c>
    </row>
    <row r="43" spans="1:59" s="2" customFormat="1" ht="15.75" customHeight="1">
      <c r="A43" s="392"/>
      <c r="B43" s="396" t="s">
        <v>114</v>
      </c>
      <c r="C43" s="304" t="s">
        <v>129</v>
      </c>
      <c r="D43" s="209"/>
      <c r="E43" s="210" t="str">
        <f t="shared" si="22"/>
        <v/>
      </c>
      <c r="F43" s="209"/>
      <c r="G43" s="210" t="str">
        <f t="shared" si="23"/>
        <v/>
      </c>
      <c r="H43" s="209"/>
      <c r="I43" s="211"/>
      <c r="J43" s="308"/>
      <c r="K43" s="210" t="str">
        <f t="shared" si="24"/>
        <v/>
      </c>
      <c r="L43" s="213"/>
      <c r="M43" s="210" t="str">
        <f t="shared" si="25"/>
        <v/>
      </c>
      <c r="N43" s="213"/>
      <c r="O43" s="214"/>
      <c r="P43" s="213"/>
      <c r="Q43" s="210" t="str">
        <f t="shared" si="26"/>
        <v/>
      </c>
      <c r="R43" s="213"/>
      <c r="S43" s="210" t="str">
        <f t="shared" si="27"/>
        <v/>
      </c>
      <c r="T43" s="213"/>
      <c r="U43" s="215"/>
      <c r="V43" s="308"/>
      <c r="W43" s="210" t="str">
        <f t="shared" si="28"/>
        <v/>
      </c>
      <c r="X43" s="213"/>
      <c r="Y43" s="210" t="str">
        <f t="shared" si="29"/>
        <v/>
      </c>
      <c r="Z43" s="213"/>
      <c r="AA43" s="214"/>
      <c r="AB43" s="213"/>
      <c r="AC43" s="210" t="str">
        <f t="shared" si="30"/>
        <v/>
      </c>
      <c r="AD43" s="213"/>
      <c r="AE43" s="210" t="str">
        <f t="shared" si="31"/>
        <v/>
      </c>
      <c r="AF43" s="213"/>
      <c r="AG43" s="215"/>
      <c r="AH43" s="308"/>
      <c r="AI43" s="210" t="str">
        <f t="shared" si="32"/>
        <v/>
      </c>
      <c r="AJ43" s="213"/>
      <c r="AK43" s="210" t="str">
        <f t="shared" si="33"/>
        <v/>
      </c>
      <c r="AL43" s="213"/>
      <c r="AM43" s="214"/>
      <c r="AN43" s="308"/>
      <c r="AO43" s="210" t="str">
        <f t="shared" si="34"/>
        <v/>
      </c>
      <c r="AP43" s="213"/>
      <c r="AQ43" s="210" t="str">
        <f t="shared" si="35"/>
        <v/>
      </c>
      <c r="AR43" s="213"/>
      <c r="AS43" s="214"/>
      <c r="AT43" s="213">
        <v>1</v>
      </c>
      <c r="AU43" s="210">
        <f t="shared" si="36"/>
        <v>14</v>
      </c>
      <c r="AV43" s="213">
        <v>1</v>
      </c>
      <c r="AW43" s="210">
        <f t="shared" si="37"/>
        <v>14</v>
      </c>
      <c r="AX43" s="213">
        <v>3</v>
      </c>
      <c r="AY43" s="213" t="s">
        <v>104</v>
      </c>
      <c r="AZ43" s="353">
        <f t="shared" si="38"/>
        <v>1</v>
      </c>
      <c r="BA43" s="210">
        <f t="shared" si="39"/>
        <v>14</v>
      </c>
      <c r="BB43" s="216">
        <f t="shared" si="40"/>
        <v>1</v>
      </c>
      <c r="BC43" s="210">
        <f t="shared" si="41"/>
        <v>14</v>
      </c>
      <c r="BD43" s="216">
        <f t="shared" si="42"/>
        <v>3</v>
      </c>
      <c r="BE43" s="291">
        <f t="shared" si="43"/>
        <v>2</v>
      </c>
    </row>
    <row r="44" spans="1:59" s="45" customFormat="1" ht="15.75" customHeight="1" thickBot="1">
      <c r="A44" s="321" t="s">
        <v>387</v>
      </c>
      <c r="B44" s="283" t="s">
        <v>15</v>
      </c>
      <c r="C44" s="304" t="s">
        <v>211</v>
      </c>
      <c r="D44" s="209"/>
      <c r="E44" s="210" t="str">
        <f t="shared" si="22"/>
        <v/>
      </c>
      <c r="F44" s="209"/>
      <c r="G44" s="210" t="str">
        <f t="shared" si="23"/>
        <v/>
      </c>
      <c r="H44" s="209"/>
      <c r="I44" s="211"/>
      <c r="J44" s="308"/>
      <c r="K44" s="210" t="str">
        <f t="shared" si="24"/>
        <v/>
      </c>
      <c r="L44" s="213"/>
      <c r="M44" s="210" t="str">
        <f t="shared" si="25"/>
        <v/>
      </c>
      <c r="N44" s="213"/>
      <c r="O44" s="214"/>
      <c r="P44" s="213"/>
      <c r="Q44" s="210" t="str">
        <f t="shared" si="26"/>
        <v/>
      </c>
      <c r="R44" s="213"/>
      <c r="S44" s="210" t="str">
        <f t="shared" si="27"/>
        <v/>
      </c>
      <c r="T44" s="213"/>
      <c r="U44" s="215"/>
      <c r="V44" s="308"/>
      <c r="W44" s="210" t="str">
        <f t="shared" si="28"/>
        <v/>
      </c>
      <c r="X44" s="213"/>
      <c r="Y44" s="210" t="str">
        <f t="shared" si="29"/>
        <v/>
      </c>
      <c r="Z44" s="213"/>
      <c r="AA44" s="214"/>
      <c r="AB44" s="213"/>
      <c r="AC44" s="210" t="str">
        <f t="shared" si="30"/>
        <v/>
      </c>
      <c r="AD44" s="213"/>
      <c r="AE44" s="210" t="str">
        <f t="shared" si="31"/>
        <v/>
      </c>
      <c r="AF44" s="213"/>
      <c r="AG44" s="215"/>
      <c r="AH44" s="308"/>
      <c r="AI44" s="210" t="str">
        <f t="shared" si="32"/>
        <v/>
      </c>
      <c r="AJ44" s="213"/>
      <c r="AK44" s="210" t="str">
        <f t="shared" si="33"/>
        <v/>
      </c>
      <c r="AL44" s="213"/>
      <c r="AM44" s="214"/>
      <c r="AN44" s="308"/>
      <c r="AO44" s="210" t="str">
        <f t="shared" si="34"/>
        <v/>
      </c>
      <c r="AP44" s="213"/>
      <c r="AQ44" s="210" t="str">
        <f t="shared" si="35"/>
        <v/>
      </c>
      <c r="AR44" s="213"/>
      <c r="AS44" s="214"/>
      <c r="AT44" s="213"/>
      <c r="AU44" s="210" t="str">
        <f t="shared" si="36"/>
        <v/>
      </c>
      <c r="AV44" s="213"/>
      <c r="AW44" s="210" t="str">
        <f t="shared" si="37"/>
        <v/>
      </c>
      <c r="AX44" s="213"/>
      <c r="AY44" s="213" t="s">
        <v>130</v>
      </c>
      <c r="AZ44" s="353" t="str">
        <f t="shared" si="38"/>
        <v/>
      </c>
      <c r="BA44" s="210" t="str">
        <f t="shared" si="39"/>
        <v/>
      </c>
      <c r="BB44" s="216" t="str">
        <f t="shared" si="40"/>
        <v/>
      </c>
      <c r="BC44" s="210" t="str">
        <f t="shared" si="41"/>
        <v/>
      </c>
      <c r="BD44" s="216" t="str">
        <f t="shared" si="42"/>
        <v/>
      </c>
      <c r="BE44" s="291" t="str">
        <f t="shared" si="43"/>
        <v/>
      </c>
      <c r="BF44" s="217" t="s">
        <v>288</v>
      </c>
      <c r="BG44" s="218" t="s">
        <v>344</v>
      </c>
    </row>
    <row r="45" spans="1:59" s="45" customFormat="1" ht="15.75" customHeight="1" thickBot="1">
      <c r="A45" s="95"/>
      <c r="B45" s="400"/>
      <c r="C45" s="293" t="s">
        <v>51</v>
      </c>
      <c r="D45" s="116">
        <f>SUM(D13:D44)</f>
        <v>0</v>
      </c>
      <c r="E45" s="117">
        <f>SUM(E13:E44)</f>
        <v>0</v>
      </c>
      <c r="F45" s="117">
        <f>SUM(F13:F44)</f>
        <v>0</v>
      </c>
      <c r="G45" s="117">
        <f>SUM(G13:G44)</f>
        <v>0</v>
      </c>
      <c r="H45" s="117">
        <f>SUM(H13:H44)</f>
        <v>0</v>
      </c>
      <c r="I45" s="118" t="s">
        <v>17</v>
      </c>
      <c r="J45" s="116">
        <f>SUM(J13:J44)</f>
        <v>0</v>
      </c>
      <c r="K45" s="117">
        <f>SUM(K13:K44)</f>
        <v>0</v>
      </c>
      <c r="L45" s="117">
        <f>SUM(L13:L44)</f>
        <v>0</v>
      </c>
      <c r="M45" s="117">
        <f>SUM(M13:M44)</f>
        <v>0</v>
      </c>
      <c r="N45" s="117">
        <f>SUM(N13:N44)</f>
        <v>0</v>
      </c>
      <c r="O45" s="118" t="s">
        <v>17</v>
      </c>
      <c r="P45" s="116">
        <f>SUM(P12:P44)</f>
        <v>1</v>
      </c>
      <c r="Q45" s="117">
        <f>SUM(Q12:Q44)</f>
        <v>14</v>
      </c>
      <c r="R45" s="117">
        <f>SUM(R12:R44)</f>
        <v>1</v>
      </c>
      <c r="S45" s="117">
        <f>SUM(S12:S44)</f>
        <v>14</v>
      </c>
      <c r="T45" s="117">
        <f>SUM(T12:T44)</f>
        <v>2</v>
      </c>
      <c r="U45" s="118" t="s">
        <v>17</v>
      </c>
      <c r="V45" s="116">
        <f>SUM(V13:V44)</f>
        <v>11</v>
      </c>
      <c r="W45" s="117">
        <f>SUM(W13:W44)</f>
        <v>154</v>
      </c>
      <c r="X45" s="117">
        <f>SUM(X13:X44)</f>
        <v>7</v>
      </c>
      <c r="Y45" s="117">
        <f>SUM(Y13:Y44)</f>
        <v>98</v>
      </c>
      <c r="Z45" s="117">
        <f>SUM(Z13:Z44)</f>
        <v>16</v>
      </c>
      <c r="AA45" s="118" t="s">
        <v>17</v>
      </c>
      <c r="AB45" s="116">
        <f>SUM(AB13:AB44)</f>
        <v>17</v>
      </c>
      <c r="AC45" s="117">
        <f>SUM(AC13:AC44)</f>
        <v>238</v>
      </c>
      <c r="AD45" s="117">
        <f>SUM(AD13:AD44)</f>
        <v>9</v>
      </c>
      <c r="AE45" s="117">
        <f>SUM(AE13:AE44)</f>
        <v>126</v>
      </c>
      <c r="AF45" s="117">
        <f>SUM(AF13:AF44)</f>
        <v>25</v>
      </c>
      <c r="AG45" s="118" t="s">
        <v>17</v>
      </c>
      <c r="AH45" s="116">
        <f>SUM(AH13:AH44)</f>
        <v>12</v>
      </c>
      <c r="AI45" s="117">
        <f>SUM(AI13:AI44)</f>
        <v>168</v>
      </c>
      <c r="AJ45" s="117">
        <f>SUM(AJ13:AJ44)</f>
        <v>14</v>
      </c>
      <c r="AK45" s="117">
        <f>SUM(AK13:AK44)</f>
        <v>196</v>
      </c>
      <c r="AL45" s="117">
        <f>SUM(AL13:AL44)</f>
        <v>27</v>
      </c>
      <c r="AM45" s="118" t="s">
        <v>17</v>
      </c>
      <c r="AN45" s="116">
        <f>SUM(AN13:AN44)</f>
        <v>13</v>
      </c>
      <c r="AO45" s="117">
        <f>SUM(AO13:AO44)</f>
        <v>182</v>
      </c>
      <c r="AP45" s="117">
        <f>SUM(AP13:AP44)</f>
        <v>15</v>
      </c>
      <c r="AQ45" s="117">
        <f>SUM(AQ13:AQ44)</f>
        <v>210</v>
      </c>
      <c r="AR45" s="117">
        <f>SUM(AR13:AR44)</f>
        <v>29</v>
      </c>
      <c r="AS45" s="118" t="s">
        <v>17</v>
      </c>
      <c r="AT45" s="116">
        <f>SUM(AT13:AT44)</f>
        <v>4</v>
      </c>
      <c r="AU45" s="117">
        <f>SUM(AU13:AU44)</f>
        <v>56</v>
      </c>
      <c r="AV45" s="117">
        <f>SUM(AV13:AV44)</f>
        <v>7</v>
      </c>
      <c r="AW45" s="117">
        <f>SUM(AW13:AW44)</f>
        <v>98</v>
      </c>
      <c r="AX45" s="117">
        <f>SUM(AX13:AX44)</f>
        <v>19</v>
      </c>
      <c r="AY45" s="119" t="s">
        <v>17</v>
      </c>
      <c r="AZ45" s="121">
        <f t="shared" ref="AZ45:BE45" si="73">SUM(AZ12:AZ44)</f>
        <v>58</v>
      </c>
      <c r="BA45" s="117">
        <f t="shared" si="73"/>
        <v>812</v>
      </c>
      <c r="BB45" s="117">
        <f t="shared" si="73"/>
        <v>53</v>
      </c>
      <c r="BC45" s="117">
        <f t="shared" si="73"/>
        <v>742</v>
      </c>
      <c r="BD45" s="117">
        <f t="shared" si="73"/>
        <v>118</v>
      </c>
      <c r="BE45" s="122">
        <f t="shared" si="73"/>
        <v>111</v>
      </c>
    </row>
    <row r="46" spans="1:59" ht="18.75" customHeight="1" thickBot="1">
      <c r="A46" s="74" t="s">
        <v>179</v>
      </c>
      <c r="B46" s="75"/>
      <c r="C46" s="113" t="s">
        <v>41</v>
      </c>
      <c r="D46" s="44">
        <f>D10+D45</f>
        <v>0</v>
      </c>
      <c r="E46" s="109">
        <f>E10+E45</f>
        <v>0</v>
      </c>
      <c r="F46" s="109">
        <f>F10+F45</f>
        <v>40</v>
      </c>
      <c r="G46" s="109">
        <f>G10+G45</f>
        <v>600</v>
      </c>
      <c r="H46" s="109">
        <f>H10+H45</f>
        <v>27</v>
      </c>
      <c r="I46" s="81" t="s">
        <v>17</v>
      </c>
      <c r="J46" s="44">
        <f>J10+J45</f>
        <v>19</v>
      </c>
      <c r="K46" s="109">
        <f>K10+K45</f>
        <v>266</v>
      </c>
      <c r="L46" s="109">
        <f>L10+L45</f>
        <v>11</v>
      </c>
      <c r="M46" s="109">
        <f>M10+M45</f>
        <v>154</v>
      </c>
      <c r="N46" s="109">
        <f>N10+N45</f>
        <v>29</v>
      </c>
      <c r="O46" s="81" t="s">
        <v>17</v>
      </c>
      <c r="P46" s="44">
        <f>P10+P45</f>
        <v>11</v>
      </c>
      <c r="Q46" s="109">
        <f>Q10+Q45</f>
        <v>154</v>
      </c>
      <c r="R46" s="109">
        <f>R10+R45</f>
        <v>22</v>
      </c>
      <c r="S46" s="109">
        <f>S10+S45</f>
        <v>318</v>
      </c>
      <c r="T46" s="109">
        <f>T10+T45</f>
        <v>30</v>
      </c>
      <c r="U46" s="81" t="s">
        <v>17</v>
      </c>
      <c r="V46" s="44">
        <f>V10+V45</f>
        <v>15</v>
      </c>
      <c r="W46" s="109">
        <f>W10+W45</f>
        <v>210</v>
      </c>
      <c r="X46" s="109">
        <f>X10+X45</f>
        <v>17</v>
      </c>
      <c r="Y46" s="109">
        <f>Y10+Y45</f>
        <v>238</v>
      </c>
      <c r="Z46" s="109">
        <f>Z10+Z45</f>
        <v>29</v>
      </c>
      <c r="AA46" s="81" t="s">
        <v>17</v>
      </c>
      <c r="AB46" s="44">
        <f>AB10+AB45</f>
        <v>20</v>
      </c>
      <c r="AC46" s="109">
        <f>AC10+AC45</f>
        <v>280</v>
      </c>
      <c r="AD46" s="109">
        <f>AD10+AD45</f>
        <v>12</v>
      </c>
      <c r="AE46" s="109">
        <f>AE10+AE45</f>
        <v>168</v>
      </c>
      <c r="AF46" s="109">
        <f>AF10+AF45</f>
        <v>32</v>
      </c>
      <c r="AG46" s="81" t="s">
        <v>17</v>
      </c>
      <c r="AH46" s="44">
        <f>AH10+AH45</f>
        <v>13</v>
      </c>
      <c r="AI46" s="109">
        <f>AI10+AI45</f>
        <v>182</v>
      </c>
      <c r="AJ46" s="109">
        <f>AJ10+AJ45</f>
        <v>17</v>
      </c>
      <c r="AK46" s="109">
        <f>AK10+AK45</f>
        <v>238</v>
      </c>
      <c r="AL46" s="109">
        <f>AL10+AL45</f>
        <v>31</v>
      </c>
      <c r="AM46" s="81" t="s">
        <v>17</v>
      </c>
      <c r="AN46" s="44">
        <f>AN10+AN45</f>
        <v>13</v>
      </c>
      <c r="AO46" s="109">
        <f>AO10+AO45</f>
        <v>182</v>
      </c>
      <c r="AP46" s="109">
        <f>AP10+AP45</f>
        <v>17</v>
      </c>
      <c r="AQ46" s="109">
        <f>AQ10+AQ45</f>
        <v>238</v>
      </c>
      <c r="AR46" s="109">
        <f>AR10+AR45</f>
        <v>31</v>
      </c>
      <c r="AS46" s="81" t="s">
        <v>17</v>
      </c>
      <c r="AT46" s="44">
        <f>AT10+AT45</f>
        <v>6</v>
      </c>
      <c r="AU46" s="109">
        <f>AU10+AU45</f>
        <v>84</v>
      </c>
      <c r="AV46" s="109">
        <f>AV10+AV45</f>
        <v>9</v>
      </c>
      <c r="AW46" s="109">
        <f>AW10+AW45</f>
        <v>126</v>
      </c>
      <c r="AX46" s="109">
        <f>AX10+AX45</f>
        <v>31</v>
      </c>
      <c r="AY46" s="113" t="s">
        <v>17</v>
      </c>
      <c r="AZ46" s="55">
        <f t="shared" ref="AZ46:BE46" si="74">AZ10+AZ45</f>
        <v>97</v>
      </c>
      <c r="BA46" s="109">
        <f t="shared" si="74"/>
        <v>1358</v>
      </c>
      <c r="BB46" s="109">
        <f t="shared" si="74"/>
        <v>145</v>
      </c>
      <c r="BC46" s="109">
        <f t="shared" si="74"/>
        <v>2200</v>
      </c>
      <c r="BD46" s="109">
        <f>BD10+BD45+BD52</f>
        <v>240</v>
      </c>
      <c r="BE46" s="111">
        <f t="shared" si="74"/>
        <v>242</v>
      </c>
      <c r="BF46" s="45"/>
      <c r="BG46" s="45"/>
    </row>
    <row r="47" spans="1:59" s="32" customFormat="1" ht="15.75" customHeight="1">
      <c r="A47" s="56"/>
      <c r="B47" s="57"/>
      <c r="C47" s="58" t="s">
        <v>16</v>
      </c>
      <c r="D47" s="874"/>
      <c r="E47" s="913"/>
      <c r="F47" s="913"/>
      <c r="G47" s="913"/>
      <c r="H47" s="913"/>
      <c r="I47" s="913"/>
      <c r="J47" s="913"/>
      <c r="K47" s="913"/>
      <c r="L47" s="913"/>
      <c r="M47" s="913"/>
      <c r="N47" s="913"/>
      <c r="O47" s="913"/>
      <c r="P47" s="913"/>
      <c r="Q47" s="913"/>
      <c r="R47" s="913"/>
      <c r="S47" s="913"/>
      <c r="T47" s="913"/>
      <c r="U47" s="913"/>
      <c r="V47" s="913"/>
      <c r="W47" s="913"/>
      <c r="X47" s="913"/>
      <c r="Y47" s="913"/>
      <c r="Z47" s="913"/>
      <c r="AA47" s="913"/>
      <c r="AB47" s="874"/>
      <c r="AC47" s="913"/>
      <c r="AD47" s="913"/>
      <c r="AE47" s="913"/>
      <c r="AF47" s="913"/>
      <c r="AG47" s="913"/>
      <c r="AH47" s="913"/>
      <c r="AI47" s="913"/>
      <c r="AJ47" s="913"/>
      <c r="AK47" s="913"/>
      <c r="AL47" s="913"/>
      <c r="AM47" s="913"/>
      <c r="AN47" s="913"/>
      <c r="AO47" s="913"/>
      <c r="AP47" s="913"/>
      <c r="AQ47" s="913"/>
      <c r="AR47" s="913"/>
      <c r="AS47" s="913"/>
      <c r="AT47" s="913"/>
      <c r="AU47" s="913"/>
      <c r="AV47" s="913"/>
      <c r="AW47" s="913"/>
      <c r="AX47" s="913"/>
      <c r="AY47" s="913"/>
      <c r="AZ47" s="876"/>
      <c r="BA47" s="915"/>
      <c r="BB47" s="915"/>
      <c r="BC47" s="915"/>
      <c r="BD47" s="915"/>
      <c r="BE47" s="916"/>
    </row>
    <row r="48" spans="1:59" s="2" customFormat="1" ht="15.75" customHeight="1">
      <c r="A48" s="302" t="s">
        <v>358</v>
      </c>
      <c r="B48" s="401" t="s">
        <v>44</v>
      </c>
      <c r="C48" s="402" t="s">
        <v>138</v>
      </c>
      <c r="D48" s="360"/>
      <c r="E48" s="210" t="str">
        <f>IF(D48*14=0,"",D48*14)</f>
        <v/>
      </c>
      <c r="F48" s="221"/>
      <c r="G48" s="210" t="str">
        <f>IF(F48*14=0,"",F48*14)</f>
        <v/>
      </c>
      <c r="H48" s="222"/>
      <c r="I48" s="223"/>
      <c r="J48" s="360"/>
      <c r="K48" s="210" t="str">
        <f>IF(J48*14=0,"",J48*14)</f>
        <v/>
      </c>
      <c r="L48" s="221"/>
      <c r="M48" s="210" t="str">
        <f>IF(L48*14=0,"",L48*14)</f>
        <v/>
      </c>
      <c r="N48" s="222"/>
      <c r="O48" s="223"/>
      <c r="P48" s="360"/>
      <c r="Q48" s="210" t="str">
        <f>IF(P48*14=0,"",P48*14)</f>
        <v/>
      </c>
      <c r="R48" s="221"/>
      <c r="S48" s="210" t="str">
        <f>IF(R48*14=0,"",R48*14)</f>
        <v/>
      </c>
      <c r="T48" s="222"/>
      <c r="U48" s="223"/>
      <c r="V48" s="360"/>
      <c r="W48" s="210" t="str">
        <f>IF(V48*14=0,"",V48*14)</f>
        <v/>
      </c>
      <c r="X48" s="221"/>
      <c r="Y48" s="210" t="str">
        <f>IF(X48*14=0,"",X48*14)</f>
        <v/>
      </c>
      <c r="Z48" s="222"/>
      <c r="AA48" s="223"/>
      <c r="AB48" s="360"/>
      <c r="AC48" s="210" t="str">
        <f>IF(AB48*14=0,"",AB48*14)</f>
        <v/>
      </c>
      <c r="AD48" s="221"/>
      <c r="AE48" s="210" t="str">
        <f>IF(AD48*14=0,"",AD48*14)</f>
        <v/>
      </c>
      <c r="AF48" s="222"/>
      <c r="AG48" s="223"/>
      <c r="AH48" s="360">
        <v>1</v>
      </c>
      <c r="AI48" s="210">
        <f>IF(AH48*14=0,"",AH48*14)</f>
        <v>14</v>
      </c>
      <c r="AJ48" s="221">
        <v>1</v>
      </c>
      <c r="AK48" s="210">
        <f>IF(AJ48*14=0,"",AJ48*14)</f>
        <v>14</v>
      </c>
      <c r="AL48" s="222"/>
      <c r="AM48" s="223" t="s">
        <v>104</v>
      </c>
      <c r="AN48" s="360"/>
      <c r="AO48" s="210" t="str">
        <f>IF(AN48*14=0,"",AN48*14)</f>
        <v/>
      </c>
      <c r="AP48" s="221"/>
      <c r="AQ48" s="210" t="str">
        <f>IF(AP48*14=0,"",AP48*14)</f>
        <v/>
      </c>
      <c r="AR48" s="222"/>
      <c r="AS48" s="223"/>
      <c r="AT48" s="360"/>
      <c r="AU48" s="210" t="str">
        <f>IF(AT48*14=0,"",AT48*14)</f>
        <v/>
      </c>
      <c r="AV48" s="221"/>
      <c r="AW48" s="210" t="str">
        <f>IF(AV48*14=0,"",AV48*14)</f>
        <v/>
      </c>
      <c r="AX48" s="222"/>
      <c r="AY48" s="223"/>
      <c r="AZ48" s="353">
        <f t="shared" ref="AZ48:AZ51" si="75">IF(D48+J48+P48+V48+AB48+AH48+AN48+AT48=0,"",D48+J48+P48+V48+AB48+AH48+AN48+AT48)</f>
        <v>1</v>
      </c>
      <c r="BA48" s="210">
        <f>IF((D48+J48+P48+V48+AB48+AH48+AN48+AT48)*14=0,"",(D48+J48+P48+V48+AB48+AH48+AN48+AT48)*14)</f>
        <v>14</v>
      </c>
      <c r="BB48" s="216">
        <f t="shared" ref="BB48:BB51" si="76">IF(F48+L48+R48+X48+AD48+AJ48+AP48+AV48=0,"",F48+L48+R48+X48+AD48+AJ48+AP48+AV48)</f>
        <v>1</v>
      </c>
      <c r="BC48" s="210">
        <f>IF((L48+F48+R48+X48+AD48+AJ48+AP48+AV48)*14=0,"",(L48+F48+R48+X48+AD48+AJ48+AP48+AV48)*14)</f>
        <v>14</v>
      </c>
      <c r="BD48" s="222" t="s">
        <v>17</v>
      </c>
      <c r="BE48" s="291">
        <f>IF(D48+F48+L48+J48+P48+R48+V48+X48+AB48+AD48+AH48+AJ48+AN48+AP48+AT48+AV48=0,"",D48+F48+L48+J48+P48+R48+V48+X48+AB48+AD48+AH48+AJ48+AN48+AP48+AT48+AV48)</f>
        <v>2</v>
      </c>
      <c r="BF48" s="217" t="s">
        <v>262</v>
      </c>
      <c r="BG48" s="225" t="s">
        <v>341</v>
      </c>
    </row>
    <row r="49" spans="1:59" s="2" customFormat="1" ht="15.75" customHeight="1">
      <c r="A49" s="302" t="s">
        <v>359</v>
      </c>
      <c r="B49" s="401" t="s">
        <v>44</v>
      </c>
      <c r="C49" s="402" t="s">
        <v>137</v>
      </c>
      <c r="D49" s="360"/>
      <c r="E49" s="210" t="str">
        <f>IF(D49*14=0,"",D49*14)</f>
        <v/>
      </c>
      <c r="F49" s="221"/>
      <c r="G49" s="210" t="str">
        <f>IF(F49*14=0,"",F49*14)</f>
        <v/>
      </c>
      <c r="H49" s="222"/>
      <c r="I49" s="223"/>
      <c r="J49" s="360"/>
      <c r="K49" s="210" t="str">
        <f>IF(J49*14=0,"",J49*14)</f>
        <v/>
      </c>
      <c r="L49" s="221"/>
      <c r="M49" s="210" t="str">
        <f>IF(L49*14=0,"",L49*14)</f>
        <v/>
      </c>
      <c r="N49" s="222"/>
      <c r="O49" s="223"/>
      <c r="P49" s="360"/>
      <c r="Q49" s="210" t="str">
        <f>IF(P49*14=0,"",P49*14)</f>
        <v/>
      </c>
      <c r="R49" s="221"/>
      <c r="S49" s="210" t="str">
        <f>IF(R49*14=0,"",R49*14)</f>
        <v/>
      </c>
      <c r="T49" s="222"/>
      <c r="U49" s="223"/>
      <c r="V49" s="360"/>
      <c r="W49" s="210" t="str">
        <f>IF(V49*14=0,"",V49*14)</f>
        <v/>
      </c>
      <c r="X49" s="221"/>
      <c r="Y49" s="210" t="str">
        <f>IF(X49*14=0,"",X49*14)</f>
        <v/>
      </c>
      <c r="Z49" s="222"/>
      <c r="AA49" s="223"/>
      <c r="AB49" s="360"/>
      <c r="AC49" s="210" t="str">
        <f>IF(AB49*14=0,"",AB49*14)</f>
        <v/>
      </c>
      <c r="AD49" s="221"/>
      <c r="AE49" s="210" t="str">
        <f>IF(AD49*14=0,"",AD49*14)</f>
        <v/>
      </c>
      <c r="AF49" s="222"/>
      <c r="AG49" s="223"/>
      <c r="AH49" s="360"/>
      <c r="AI49" s="210" t="str">
        <f>IF(AH49*14=0,"",AH49*14)</f>
        <v/>
      </c>
      <c r="AJ49" s="221"/>
      <c r="AK49" s="210" t="str">
        <f>IF(AJ49*14=0,"",AJ49*14)</f>
        <v/>
      </c>
      <c r="AL49" s="222"/>
      <c r="AM49" s="223"/>
      <c r="AN49" s="360">
        <v>1</v>
      </c>
      <c r="AO49" s="210">
        <f>IF(AN49*14=0,"",AN49*14)</f>
        <v>14</v>
      </c>
      <c r="AP49" s="221">
        <v>1</v>
      </c>
      <c r="AQ49" s="210">
        <f>IF(AP49*14=0,"",AP49*14)</f>
        <v>14</v>
      </c>
      <c r="AR49" s="222"/>
      <c r="AS49" s="223" t="s">
        <v>104</v>
      </c>
      <c r="AT49" s="360"/>
      <c r="AU49" s="210" t="str">
        <f>IF(AT49*14=0,"",AT49*14)</f>
        <v/>
      </c>
      <c r="AV49" s="221"/>
      <c r="AW49" s="210" t="str">
        <f>IF(AV49*14=0,"",AV49*14)</f>
        <v/>
      </c>
      <c r="AX49" s="222"/>
      <c r="AY49" s="223"/>
      <c r="AZ49" s="353">
        <f t="shared" si="75"/>
        <v>1</v>
      </c>
      <c r="BA49" s="210">
        <f>IF((D49+J49+P49+V49+AB49+AH49+AN49+AT49)*14=0,"",(D49+J49+P49+V49+AB49+AH49+AN49+AT49)*14)</f>
        <v>14</v>
      </c>
      <c r="BB49" s="216">
        <f t="shared" si="76"/>
        <v>1</v>
      </c>
      <c r="BC49" s="210">
        <f>IF((L49+F49+R49+X49+AD49+AJ49+AP49+AV49)*14=0,"",(L49+F49+R49+X49+AD49+AJ49+AP49+AV49)*14)</f>
        <v>14</v>
      </c>
      <c r="BD49" s="222" t="s">
        <v>17</v>
      </c>
      <c r="BE49" s="291">
        <f>IF(D49+F49+L49+J49+P49+R49+V49+X49+AB49+AD49+AH49+AJ49+AN49+AP49+AT49+AV49=0,"",D49+F49+L49+J49+P49+R49+V49+X49+AB49+AD49+AH49+AJ49+AN49+AP49+AT49+AV49)</f>
        <v>2</v>
      </c>
      <c r="BF49" s="217" t="s">
        <v>262</v>
      </c>
      <c r="BG49" s="225" t="s">
        <v>341</v>
      </c>
    </row>
    <row r="50" spans="1:59" s="32" customFormat="1" ht="15.75" customHeight="1">
      <c r="A50" s="302" t="s">
        <v>413</v>
      </c>
      <c r="B50" s="401" t="s">
        <v>44</v>
      </c>
      <c r="C50" s="402" t="s">
        <v>414</v>
      </c>
      <c r="D50" s="226"/>
      <c r="E50" s="210"/>
      <c r="F50" s="226"/>
      <c r="G50" s="210"/>
      <c r="H50" s="222"/>
      <c r="I50" s="227"/>
      <c r="J50" s="360"/>
      <c r="K50" s="210"/>
      <c r="L50" s="226"/>
      <c r="M50" s="210"/>
      <c r="N50" s="222"/>
      <c r="O50" s="228"/>
      <c r="P50" s="226"/>
      <c r="Q50" s="210"/>
      <c r="R50" s="226"/>
      <c r="S50" s="210"/>
      <c r="T50" s="222"/>
      <c r="U50" s="227"/>
      <c r="V50" s="360"/>
      <c r="W50" s="210"/>
      <c r="X50" s="226"/>
      <c r="Y50" s="210"/>
      <c r="Z50" s="222"/>
      <c r="AA50" s="228"/>
      <c r="AB50" s="226"/>
      <c r="AC50" s="210"/>
      <c r="AD50" s="226"/>
      <c r="AE50" s="210"/>
      <c r="AF50" s="222"/>
      <c r="AG50" s="227"/>
      <c r="AH50" s="360"/>
      <c r="AI50" s="210"/>
      <c r="AJ50" s="226"/>
      <c r="AK50" s="210"/>
      <c r="AL50" s="222"/>
      <c r="AM50" s="228"/>
      <c r="AN50" s="360"/>
      <c r="AO50" s="210"/>
      <c r="AP50" s="221"/>
      <c r="AQ50" s="210"/>
      <c r="AR50" s="222"/>
      <c r="AS50" s="223"/>
      <c r="AT50" s="226"/>
      <c r="AU50" s="210"/>
      <c r="AV50" s="226">
        <v>16</v>
      </c>
      <c r="AW50" s="210">
        <f>IF(AV50*15=0,"",AV50*15)</f>
        <v>240</v>
      </c>
      <c r="AX50" s="222"/>
      <c r="AY50" s="227" t="s">
        <v>180</v>
      </c>
      <c r="AZ50" s="353" t="str">
        <f t="shared" si="75"/>
        <v/>
      </c>
      <c r="BA50" s="210" t="str">
        <f>IF((D50+J50+P50+V50+AB50+AH50+AN50+AT50)*14=0,"",(D50+J50+P50+V50+AB50+AH50+AN50+AT50)*14)</f>
        <v/>
      </c>
      <c r="BB50" s="216">
        <f t="shared" si="76"/>
        <v>16</v>
      </c>
      <c r="BC50" s="210">
        <f>IF((L50+F50+R50+X50+AD50+AJ50+AP50+AV50)*15=0,"",(L50+F50+R50+X50+AD50+AJ50+AP50+AV50)*15)</f>
        <v>240</v>
      </c>
      <c r="BD50" s="216" t="str">
        <f t="shared" ref="BD50" si="77">IF(N50+H50+T50+Z50+AF50+AL50+AR50+AX50=0,"",N50+H50+T50+Z50+AF50+AL50+AR50+AX50)</f>
        <v/>
      </c>
      <c r="BE50" s="291">
        <f>IF(D50+F50+L50+J50+P50+R50+V50+X50+AB50+AD50+AH50+AJ50+AN50+AP50+AT50+AV50=0,"",D50+F50+L50+J50+P50+R50+V50+X50+AB50+AD50+AH50+AJ50+AN50+AP50+AT50+AV50)</f>
        <v>16</v>
      </c>
      <c r="BF50" s="217" t="s">
        <v>288</v>
      </c>
      <c r="BG50" s="218" t="s">
        <v>344</v>
      </c>
    </row>
    <row r="51" spans="1:59" ht="15.75" customHeight="1" thickBot="1">
      <c r="A51" s="403" t="s">
        <v>360</v>
      </c>
      <c r="B51" s="303" t="s">
        <v>15</v>
      </c>
      <c r="C51" s="404" t="s">
        <v>136</v>
      </c>
      <c r="D51" s="209"/>
      <c r="E51" s="210" t="str">
        <f>IF(D51*14=0,"",D51*14)</f>
        <v/>
      </c>
      <c r="F51" s="209"/>
      <c r="G51" s="210" t="str">
        <f>IF(F51*14=0,"",F51*14)</f>
        <v/>
      </c>
      <c r="H51" s="222"/>
      <c r="I51" s="211"/>
      <c r="J51" s="308"/>
      <c r="K51" s="210" t="str">
        <f>IF(J51*14=0,"",J51*14)</f>
        <v/>
      </c>
      <c r="L51" s="213"/>
      <c r="M51" s="210" t="str">
        <f>IF(L51*14=0,"",L51*14)</f>
        <v/>
      </c>
      <c r="N51" s="222"/>
      <c r="O51" s="214"/>
      <c r="P51" s="213"/>
      <c r="Q51" s="210" t="str">
        <f>IF(P51*14=0,"",P51*14)</f>
        <v/>
      </c>
      <c r="R51" s="213"/>
      <c r="S51" s="210" t="str">
        <f>IF(R51*14=0,"",R51*14)</f>
        <v/>
      </c>
      <c r="T51" s="222"/>
      <c r="U51" s="215"/>
      <c r="V51" s="308"/>
      <c r="W51" s="210" t="str">
        <f>IF(V51*14=0,"",V51*14)</f>
        <v/>
      </c>
      <c r="X51" s="213"/>
      <c r="Y51" s="210" t="str">
        <f>IF(X51*14=0,"",X51*14)</f>
        <v/>
      </c>
      <c r="Z51" s="222"/>
      <c r="AA51" s="214"/>
      <c r="AB51" s="213"/>
      <c r="AC51" s="210" t="str">
        <f>IF(AB51*14=0,"",AB51*14)</f>
        <v/>
      </c>
      <c r="AD51" s="213"/>
      <c r="AE51" s="210" t="str">
        <f>IF(AD51*14=0,"",AD51*14)</f>
        <v/>
      </c>
      <c r="AF51" s="222"/>
      <c r="AG51" s="215"/>
      <c r="AH51" s="308"/>
      <c r="AI51" s="210" t="str">
        <f>IF(AH51*14=0,"",AH51*14)</f>
        <v/>
      </c>
      <c r="AJ51" s="213"/>
      <c r="AK51" s="210" t="str">
        <f>IF(AJ51*14=0,"",AJ51*14)</f>
        <v/>
      </c>
      <c r="AL51" s="222"/>
      <c r="AM51" s="214"/>
      <c r="AN51" s="308"/>
      <c r="AO51" s="210" t="str">
        <f>IF(AN51*14=0,"",AN51*14)</f>
        <v/>
      </c>
      <c r="AP51" s="229"/>
      <c r="AQ51" s="210" t="str">
        <f>IF(AP51*14=0,"",AP51*14)</f>
        <v/>
      </c>
      <c r="AR51" s="222"/>
      <c r="AS51" s="230"/>
      <c r="AT51" s="213"/>
      <c r="AU51" s="210" t="str">
        <f>IF(AT51*14=0,"",AT51*14)</f>
        <v/>
      </c>
      <c r="AV51" s="213"/>
      <c r="AW51" s="210" t="str">
        <f>IF(AV51*14=0,"",AV51*14)</f>
        <v/>
      </c>
      <c r="AX51" s="222"/>
      <c r="AY51" s="213" t="s">
        <v>130</v>
      </c>
      <c r="AZ51" s="353" t="str">
        <f t="shared" si="75"/>
        <v/>
      </c>
      <c r="BA51" s="231" t="str">
        <f>IF((P51+V51+AB51+AH51+AN51+AT51)*14=0,"",(P51+V51+AB51+AH51+AN51+AT51)*14)</f>
        <v/>
      </c>
      <c r="BB51" s="216" t="str">
        <f t="shared" si="76"/>
        <v/>
      </c>
      <c r="BC51" s="210" t="str">
        <f>IF((L51+F51+R51+X51+AD51+AJ51+AP51+AV51)*14=0,"",(L51+F51+R51+X51+AD51+AJ51+AP51+AV51)*14)</f>
        <v/>
      </c>
      <c r="BD51" s="222" t="s">
        <v>17</v>
      </c>
      <c r="BE51" s="291" t="str">
        <f>IF(D51+F51+L51+J51+P51+R51+V51+X51+AB51+AD51+AH51+AJ51+AN51+AP51+AT51+AV51=0,"",D51+F51+L51+J51+P51+R51+V51+X51+AB51+AD51+AH51+AJ51+AN51+AP51+AT51+AV51)</f>
        <v/>
      </c>
      <c r="BF51" s="45"/>
      <c r="BG51" s="45"/>
    </row>
    <row r="52" spans="1:59" ht="15.75" customHeight="1" thickBot="1">
      <c r="A52" s="59"/>
      <c r="B52" s="60"/>
      <c r="C52" s="114" t="s">
        <v>18</v>
      </c>
      <c r="D52" s="61">
        <f>SUM(D48:D51)</f>
        <v>0</v>
      </c>
      <c r="E52" s="62" t="str">
        <f>IF(D52*14=0,"",D52*14)</f>
        <v/>
      </c>
      <c r="F52" s="63">
        <f>SUM(F48:F51)</f>
        <v>0</v>
      </c>
      <c r="G52" s="62" t="str">
        <f>IF(F52*14=0,"",F52*14)</f>
        <v/>
      </c>
      <c r="H52" s="64" t="s">
        <v>17</v>
      </c>
      <c r="I52" s="65" t="s">
        <v>17</v>
      </c>
      <c r="J52" s="61">
        <f>SUM(J48:J51)</f>
        <v>0</v>
      </c>
      <c r="K52" s="62" t="str">
        <f>IF(J52*14=0,"",J52*14)</f>
        <v/>
      </c>
      <c r="L52" s="63">
        <f>SUM(L48:L51)</f>
        <v>0</v>
      </c>
      <c r="M52" s="62" t="str">
        <f>IF(L52*14=0,"",L52*14)</f>
        <v/>
      </c>
      <c r="N52" s="64" t="s">
        <v>17</v>
      </c>
      <c r="O52" s="65" t="s">
        <v>17</v>
      </c>
      <c r="P52" s="61">
        <f>SUM(P48:P51)</f>
        <v>0</v>
      </c>
      <c r="Q52" s="62" t="str">
        <f>IF(P52*14=0,"",P52*14)</f>
        <v/>
      </c>
      <c r="R52" s="63">
        <f>SUM(R48:R51)</f>
        <v>0</v>
      </c>
      <c r="S52" s="62" t="str">
        <f>IF(R52*14=0,"",R52*14)</f>
        <v/>
      </c>
      <c r="T52" s="66" t="s">
        <v>17</v>
      </c>
      <c r="U52" s="65" t="s">
        <v>17</v>
      </c>
      <c r="V52" s="61">
        <f>SUM(V48:V51)</f>
        <v>0</v>
      </c>
      <c r="W52" s="62" t="str">
        <f>IF(V52*14=0,"",V52*14)</f>
        <v/>
      </c>
      <c r="X52" s="63">
        <f>SUM(X48:X51)</f>
        <v>0</v>
      </c>
      <c r="Y52" s="62" t="str">
        <f>IF(X52*14=0,"",X52*14)</f>
        <v/>
      </c>
      <c r="Z52" s="64" t="s">
        <v>17</v>
      </c>
      <c r="AA52" s="65" t="s">
        <v>17</v>
      </c>
      <c r="AB52" s="61">
        <f>SUM(AB48:AB51)</f>
        <v>0</v>
      </c>
      <c r="AC52" s="62" t="str">
        <f>IF(AB52*14=0,"",AB52*14)</f>
        <v/>
      </c>
      <c r="AD52" s="63">
        <f>SUM(AD48:AD51)</f>
        <v>0</v>
      </c>
      <c r="AE52" s="62" t="str">
        <f>IF(AD52*14=0,"",AD52*14)</f>
        <v/>
      </c>
      <c r="AF52" s="64" t="s">
        <v>17</v>
      </c>
      <c r="AG52" s="65" t="s">
        <v>17</v>
      </c>
      <c r="AH52" s="61">
        <f>SUM(AH48:AH51)</f>
        <v>1</v>
      </c>
      <c r="AI52" s="62">
        <f>IF(AH52*14=0,"",AH52*14)</f>
        <v>14</v>
      </c>
      <c r="AJ52" s="63">
        <f>SUM(AJ48:AJ51)</f>
        <v>1</v>
      </c>
      <c r="AK52" s="62">
        <f>IF(AJ52*14=0,"",AJ52*14)</f>
        <v>14</v>
      </c>
      <c r="AL52" s="64" t="s">
        <v>17</v>
      </c>
      <c r="AM52" s="65" t="s">
        <v>17</v>
      </c>
      <c r="AN52" s="61">
        <f>SUM(AN48:AN51)</f>
        <v>1</v>
      </c>
      <c r="AO52" s="62">
        <f>IF(AN52*14=0,"",AN52*14)</f>
        <v>14</v>
      </c>
      <c r="AP52" s="63">
        <f>SUM(AP48:AP51)</f>
        <v>1</v>
      </c>
      <c r="AQ52" s="62">
        <f>IF(AP52*14=0,"",AP52*14)</f>
        <v>14</v>
      </c>
      <c r="AR52" s="66" t="s">
        <v>17</v>
      </c>
      <c r="AS52" s="65" t="s">
        <v>17</v>
      </c>
      <c r="AT52" s="61">
        <f>SUM(AT48:AT51)</f>
        <v>0</v>
      </c>
      <c r="AU52" s="62" t="str">
        <f>IF(AT52*14=0,"",AT52*14)</f>
        <v/>
      </c>
      <c r="AV52" s="63">
        <f>SUM(AV48:AV51)</f>
        <v>16</v>
      </c>
      <c r="AW52" s="62">
        <f>IF(AV52*15=0,"",AV52*15)</f>
        <v>240</v>
      </c>
      <c r="AX52" s="64">
        <f>SUM(AX48:AX51)</f>
        <v>0</v>
      </c>
      <c r="AY52" s="115" t="s">
        <v>17</v>
      </c>
      <c r="AZ52" s="67">
        <f>IF(D52+J52+P52+V52+AB52+AH52+AN52+AT52=0,"",D52+J52+P52+V52+AB52+AH52+AN52+AT52)</f>
        <v>2</v>
      </c>
      <c r="BA52" s="123">
        <f>IF((P52+V52+AB52+AH52+AN52+AT52)*14=0,"",(P52+V52+AB52+AH52+AN52+AT52)*14)</f>
        <v>28</v>
      </c>
      <c r="BB52" s="184">
        <f>IF(F52+L52+R52+X52+AD52+AJ52+AP52=0,"",F52+L52+R52+X52+AD52+AJ52+AP52)</f>
        <v>2</v>
      </c>
      <c r="BC52" s="88">
        <f>IF((L52+F52+R52+X52+AD52+AJ52+AP52+AV52)*14=0,"",(L52+F52+R52+X52+AD52+AJ52+AP52+AV52)*14)</f>
        <v>252</v>
      </c>
      <c r="BD52" s="117">
        <f>SUM(BD48:BD51)</f>
        <v>0</v>
      </c>
      <c r="BE52" s="68" t="s">
        <v>40</v>
      </c>
      <c r="BF52" s="45"/>
      <c r="BG52" s="45"/>
    </row>
    <row r="53" spans="1:59" ht="15.75" customHeight="1" thickBot="1">
      <c r="A53" s="146"/>
      <c r="B53" s="145"/>
      <c r="C53" s="144" t="s">
        <v>42</v>
      </c>
      <c r="D53" s="141">
        <f>D46+D52</f>
        <v>0</v>
      </c>
      <c r="E53" s="139" t="str">
        <f>IF(D53*14=0,"",D53*14)</f>
        <v/>
      </c>
      <c r="F53" s="140">
        <f>F46+F52</f>
        <v>40</v>
      </c>
      <c r="G53" s="139">
        <f>IF(F53*14=0,"",F53*14)</f>
        <v>560</v>
      </c>
      <c r="H53" s="138" t="s">
        <v>17</v>
      </c>
      <c r="I53" s="142" t="s">
        <v>17</v>
      </c>
      <c r="J53" s="141">
        <f>J46+J52</f>
        <v>19</v>
      </c>
      <c r="K53" s="139">
        <f>IF(J53*14=0,"",J53*14)</f>
        <v>266</v>
      </c>
      <c r="L53" s="140">
        <f>L46+L52</f>
        <v>11</v>
      </c>
      <c r="M53" s="139">
        <f>IF(L53*14=0,"",L53*14)</f>
        <v>154</v>
      </c>
      <c r="N53" s="138" t="s">
        <v>17</v>
      </c>
      <c r="O53" s="142" t="s">
        <v>17</v>
      </c>
      <c r="P53" s="141">
        <f>P46+P52</f>
        <v>11</v>
      </c>
      <c r="Q53" s="139">
        <f>IF(P53*14=0,"",P53*14)</f>
        <v>154</v>
      </c>
      <c r="R53" s="140">
        <f>R46+R52</f>
        <v>22</v>
      </c>
      <c r="S53" s="139">
        <f>IF(R53*14=0,"",R53*14)</f>
        <v>308</v>
      </c>
      <c r="T53" s="143" t="s">
        <v>17</v>
      </c>
      <c r="U53" s="142" t="s">
        <v>17</v>
      </c>
      <c r="V53" s="141">
        <f>V46+V52</f>
        <v>15</v>
      </c>
      <c r="W53" s="139">
        <f>IF(V53*14=0,"",V53*14)</f>
        <v>210</v>
      </c>
      <c r="X53" s="140">
        <f>X46+X52</f>
        <v>17</v>
      </c>
      <c r="Y53" s="139">
        <f>IF(X53*14=0,"",X53*14)</f>
        <v>238</v>
      </c>
      <c r="Z53" s="138" t="s">
        <v>17</v>
      </c>
      <c r="AA53" s="142" t="s">
        <v>17</v>
      </c>
      <c r="AB53" s="141">
        <f>AB46+AB52</f>
        <v>20</v>
      </c>
      <c r="AC53" s="139">
        <f>IF(AB53*14=0,"",AB53*14)</f>
        <v>280</v>
      </c>
      <c r="AD53" s="140">
        <f>AD46+AD52</f>
        <v>12</v>
      </c>
      <c r="AE53" s="139">
        <f>IF(AD53*14=0,"",AD53*14)</f>
        <v>168</v>
      </c>
      <c r="AF53" s="138" t="s">
        <v>17</v>
      </c>
      <c r="AG53" s="142" t="s">
        <v>17</v>
      </c>
      <c r="AH53" s="141">
        <f>AH46+AH52</f>
        <v>14</v>
      </c>
      <c r="AI53" s="139">
        <f>IF(AH53*14=0,"",AH53*14)</f>
        <v>196</v>
      </c>
      <c r="AJ53" s="140">
        <f>AJ46+AJ52</f>
        <v>18</v>
      </c>
      <c r="AK53" s="139">
        <f>IF(AJ53*14=0,"",AJ53*14)</f>
        <v>252</v>
      </c>
      <c r="AL53" s="138" t="s">
        <v>17</v>
      </c>
      <c r="AM53" s="142" t="s">
        <v>17</v>
      </c>
      <c r="AN53" s="141">
        <f>AN46+AN52</f>
        <v>14</v>
      </c>
      <c r="AO53" s="139">
        <f>IF(AN53*14=0,"",AN53*14)</f>
        <v>196</v>
      </c>
      <c r="AP53" s="140">
        <f>AP46+AP52</f>
        <v>18</v>
      </c>
      <c r="AQ53" s="139">
        <f>IF(AP53*14=0,"",AP53*14)</f>
        <v>252</v>
      </c>
      <c r="AR53" s="143" t="s">
        <v>17</v>
      </c>
      <c r="AS53" s="142" t="s">
        <v>17</v>
      </c>
      <c r="AT53" s="141">
        <f>AT46+AT52</f>
        <v>6</v>
      </c>
      <c r="AU53" s="139">
        <f>IF(AT53*14=0,"",AT53*14)</f>
        <v>84</v>
      </c>
      <c r="AV53" s="140">
        <f>AV46+AV52</f>
        <v>25</v>
      </c>
      <c r="AW53" s="139">
        <f>IF(AV53*14=0,"",AV53*14)</f>
        <v>350</v>
      </c>
      <c r="AX53" s="140" t="s">
        <v>17</v>
      </c>
      <c r="AY53" s="137" t="s">
        <v>17</v>
      </c>
      <c r="AZ53" s="136">
        <f>IF(D53+J53+P53+V53+AB53+AN53+AT53+AH53=0,"",D53+J53+P53+V53+AB53+AN53+AT53+AH53)</f>
        <v>99</v>
      </c>
      <c r="BA53" s="123">
        <f>IF((D53+J53+P53+V53+AB53+AH53+AN53+AT53)*14=0,"",(D53+J53+P53+V53+AB53+AH53+AN53+AT53)*14)</f>
        <v>1386</v>
      </c>
      <c r="BB53" s="124">
        <f>IF(F53+L53+R53+X53+AD53+AP53+AV53+AJ53=0,"",F53+L53+R53+X53+AD53+AP53+AV53+AJ53)</f>
        <v>163</v>
      </c>
      <c r="BC53" s="185">
        <f>IF((L53+F53+R53+X53+AD53+AJ53+AP53+AV53)*14=0,"",(L53+F53+R53+X53+AD53+AJ53+AP53+AV53)*14)</f>
        <v>2282</v>
      </c>
      <c r="BD53" s="187" t="s">
        <v>40</v>
      </c>
      <c r="BE53" s="187" t="s">
        <v>40</v>
      </c>
      <c r="BF53" s="45"/>
      <c r="BG53" s="45"/>
    </row>
    <row r="54" spans="1:59" s="36" customFormat="1" ht="15.75" customHeight="1" thickTop="1">
      <c r="A54" s="135"/>
      <c r="B54" s="134"/>
      <c r="C54" s="69"/>
      <c r="D54" s="874"/>
      <c r="E54" s="913"/>
      <c r="F54" s="913"/>
      <c r="G54" s="913"/>
      <c r="H54" s="913"/>
      <c r="I54" s="913"/>
      <c r="J54" s="913"/>
      <c r="K54" s="913"/>
      <c r="L54" s="913"/>
      <c r="M54" s="913"/>
      <c r="N54" s="913"/>
      <c r="O54" s="913"/>
      <c r="P54" s="913"/>
      <c r="Q54" s="913"/>
      <c r="R54" s="913"/>
      <c r="S54" s="913"/>
      <c r="T54" s="913"/>
      <c r="U54" s="913"/>
      <c r="V54" s="913"/>
      <c r="W54" s="913"/>
      <c r="X54" s="913"/>
      <c r="Y54" s="913"/>
      <c r="Z54" s="913"/>
      <c r="AA54" s="913"/>
      <c r="AB54" s="874"/>
      <c r="AC54" s="913"/>
      <c r="AD54" s="913"/>
      <c r="AE54" s="913"/>
      <c r="AF54" s="913"/>
      <c r="AG54" s="913"/>
      <c r="AH54" s="913"/>
      <c r="AI54" s="913"/>
      <c r="AJ54" s="913"/>
      <c r="AK54" s="913"/>
      <c r="AL54" s="913"/>
      <c r="AM54" s="913"/>
      <c r="AN54" s="913"/>
      <c r="AO54" s="913"/>
      <c r="AP54" s="913"/>
      <c r="AQ54" s="913"/>
      <c r="AR54" s="913"/>
      <c r="AS54" s="913"/>
      <c r="AT54" s="913"/>
      <c r="AU54" s="913"/>
      <c r="AV54" s="913"/>
      <c r="AW54" s="913"/>
      <c r="AX54" s="913"/>
      <c r="AY54" s="913"/>
      <c r="AZ54" s="803"/>
      <c r="BA54" s="914"/>
      <c r="BB54" s="914"/>
      <c r="BC54" s="915"/>
      <c r="BD54" s="915"/>
      <c r="BE54" s="916"/>
      <c r="BF54" s="45"/>
      <c r="BG54" s="45"/>
    </row>
    <row r="55" spans="1:59" s="36" customFormat="1" ht="15.75" customHeight="1">
      <c r="A55" s="325"/>
      <c r="B55" s="294" t="s">
        <v>15</v>
      </c>
      <c r="C55" s="295" t="s">
        <v>20</v>
      </c>
      <c r="D55" s="326"/>
      <c r="E55" s="232"/>
      <c r="F55" s="232"/>
      <c r="G55" s="232"/>
      <c r="H55" s="233"/>
      <c r="I55" s="327"/>
      <c r="J55" s="296"/>
      <c r="K55" s="232"/>
      <c r="L55" s="232"/>
      <c r="M55" s="232"/>
      <c r="N55" s="233"/>
      <c r="O55" s="327"/>
      <c r="P55" s="297"/>
      <c r="Q55" s="232"/>
      <c r="R55" s="232"/>
      <c r="S55" s="232"/>
      <c r="T55" s="233"/>
      <c r="U55" s="233"/>
      <c r="V55" s="297"/>
      <c r="W55" s="232"/>
      <c r="X55" s="232"/>
      <c r="Y55" s="232"/>
      <c r="Z55" s="233"/>
      <c r="AA55" s="327"/>
      <c r="AB55" s="296"/>
      <c r="AC55" s="232"/>
      <c r="AD55" s="232"/>
      <c r="AE55" s="232"/>
      <c r="AF55" s="233"/>
      <c r="AG55" s="233"/>
      <c r="AH55" s="233"/>
      <c r="AI55" s="232"/>
      <c r="AJ55" s="232"/>
      <c r="AK55" s="18"/>
      <c r="AL55" s="27"/>
      <c r="AM55" s="405"/>
      <c r="AN55" s="296"/>
      <c r="AO55" s="232"/>
      <c r="AP55" s="232"/>
      <c r="AQ55" s="232"/>
      <c r="AR55" s="233"/>
      <c r="AS55" s="327"/>
      <c r="AT55" s="296"/>
      <c r="AU55" s="232"/>
      <c r="AV55" s="232"/>
      <c r="AW55" s="221"/>
      <c r="AX55" s="234"/>
      <c r="AY55" s="235"/>
      <c r="AZ55" s="70"/>
      <c r="BA55" s="236"/>
      <c r="BB55" s="236"/>
      <c r="BC55" s="236"/>
      <c r="BD55" s="236"/>
      <c r="BE55" s="96"/>
      <c r="BF55" s="45"/>
      <c r="BG55" s="45"/>
    </row>
    <row r="56" spans="1:59" s="36" customFormat="1" ht="15.75" customHeight="1">
      <c r="A56" s="77"/>
      <c r="B56" s="237" t="s">
        <v>15</v>
      </c>
      <c r="C56" s="238" t="s">
        <v>21</v>
      </c>
      <c r="D56" s="239"/>
      <c r="E56" s="232"/>
      <c r="F56" s="232"/>
      <c r="G56" s="232"/>
      <c r="H56" s="233"/>
      <c r="I56" s="240"/>
      <c r="J56" s="296"/>
      <c r="K56" s="232"/>
      <c r="L56" s="232"/>
      <c r="M56" s="232"/>
      <c r="N56" s="233"/>
      <c r="O56" s="240"/>
      <c r="P56" s="297"/>
      <c r="Q56" s="232"/>
      <c r="R56" s="232"/>
      <c r="S56" s="232"/>
      <c r="T56" s="233"/>
      <c r="U56" s="233"/>
      <c r="V56" s="297"/>
      <c r="W56" s="232"/>
      <c r="X56" s="232"/>
      <c r="Y56" s="232"/>
      <c r="Z56" s="233"/>
      <c r="AA56" s="240"/>
      <c r="AB56" s="296"/>
      <c r="AC56" s="232"/>
      <c r="AD56" s="232"/>
      <c r="AE56" s="232"/>
      <c r="AF56" s="233"/>
      <c r="AG56" s="233"/>
      <c r="AH56" s="233"/>
      <c r="AI56" s="232"/>
      <c r="AJ56" s="232"/>
      <c r="AK56" s="18"/>
      <c r="AL56" s="27"/>
      <c r="AM56" s="78"/>
      <c r="AN56" s="296"/>
      <c r="AO56" s="232"/>
      <c r="AP56" s="232"/>
      <c r="AQ56" s="232"/>
      <c r="AR56" s="233"/>
      <c r="AS56" s="240"/>
      <c r="AT56" s="296"/>
      <c r="AU56" s="232"/>
      <c r="AV56" s="232"/>
      <c r="AW56" s="221"/>
      <c r="AX56" s="234"/>
      <c r="AY56" s="235"/>
      <c r="AZ56" s="70"/>
      <c r="BA56" s="236"/>
      <c r="BB56" s="236"/>
      <c r="BC56" s="236"/>
      <c r="BD56" s="236"/>
      <c r="BE56" s="96"/>
      <c r="BF56" s="45"/>
      <c r="BG56" s="45"/>
    </row>
    <row r="57" spans="1:59" s="36" customFormat="1" ht="16.350000000000001" customHeight="1">
      <c r="A57" s="77"/>
      <c r="B57" s="237" t="s">
        <v>15</v>
      </c>
      <c r="C57" s="238" t="s">
        <v>30</v>
      </c>
      <c r="D57" s="239"/>
      <c r="E57" s="232"/>
      <c r="F57" s="232"/>
      <c r="G57" s="232"/>
      <c r="H57" s="233"/>
      <c r="I57" s="240"/>
      <c r="J57" s="296"/>
      <c r="K57" s="232"/>
      <c r="L57" s="232"/>
      <c r="M57" s="232"/>
      <c r="N57" s="233"/>
      <c r="O57" s="240"/>
      <c r="P57" s="297"/>
      <c r="Q57" s="232"/>
      <c r="R57" s="232"/>
      <c r="S57" s="232"/>
      <c r="T57" s="233"/>
      <c r="U57" s="233"/>
      <c r="V57" s="297"/>
      <c r="W57" s="232"/>
      <c r="X57" s="232"/>
      <c r="Y57" s="232"/>
      <c r="Z57" s="233"/>
      <c r="AA57" s="240"/>
      <c r="AB57" s="296"/>
      <c r="AC57" s="232"/>
      <c r="AD57" s="232"/>
      <c r="AE57" s="232"/>
      <c r="AF57" s="233"/>
      <c r="AG57" s="233"/>
      <c r="AH57" s="233"/>
      <c r="AI57" s="232"/>
      <c r="AJ57" s="232"/>
      <c r="AK57" s="18"/>
      <c r="AL57" s="27"/>
      <c r="AM57" s="78"/>
      <c r="AN57" s="296"/>
      <c r="AO57" s="232"/>
      <c r="AP57" s="232"/>
      <c r="AQ57" s="232"/>
      <c r="AR57" s="233"/>
      <c r="AS57" s="240"/>
      <c r="AT57" s="296"/>
      <c r="AU57" s="232"/>
      <c r="AV57" s="232"/>
      <c r="AW57" s="221"/>
      <c r="AX57" s="234"/>
      <c r="AY57" s="235"/>
      <c r="AZ57" s="70"/>
      <c r="BA57" s="236"/>
      <c r="BB57" s="236"/>
      <c r="BC57" s="236"/>
      <c r="BD57" s="236"/>
      <c r="BE57" s="96"/>
      <c r="BF57" s="45"/>
      <c r="BG57" s="45"/>
    </row>
    <row r="58" spans="1:59" s="36" customFormat="1" ht="15.75" customHeight="1">
      <c r="A58" s="879"/>
      <c r="B58" s="917"/>
      <c r="C58" s="917"/>
      <c r="D58" s="917"/>
      <c r="E58" s="917"/>
      <c r="F58" s="917"/>
      <c r="G58" s="917"/>
      <c r="H58" s="917"/>
      <c r="I58" s="917"/>
      <c r="J58" s="917"/>
      <c r="K58" s="917"/>
      <c r="L58" s="917"/>
      <c r="M58" s="917"/>
      <c r="N58" s="917"/>
      <c r="O58" s="917"/>
      <c r="P58" s="917"/>
      <c r="Q58" s="917"/>
      <c r="R58" s="917"/>
      <c r="S58" s="917"/>
      <c r="T58" s="917"/>
      <c r="U58" s="917"/>
      <c r="V58" s="917"/>
      <c r="W58" s="917"/>
      <c r="X58" s="917"/>
      <c r="Y58" s="917"/>
      <c r="Z58" s="917"/>
      <c r="AA58" s="917"/>
      <c r="AB58" s="406"/>
      <c r="AC58" s="406"/>
      <c r="AD58" s="406"/>
      <c r="AE58" s="406"/>
      <c r="AF58" s="406"/>
      <c r="AG58" s="406"/>
      <c r="AH58" s="406"/>
      <c r="AI58" s="406"/>
      <c r="AJ58" s="406"/>
      <c r="AK58" s="406"/>
      <c r="AL58" s="406"/>
      <c r="AM58" s="406"/>
      <c r="AN58" s="406"/>
      <c r="AO58" s="406"/>
      <c r="AP58" s="406"/>
      <c r="AQ58" s="406"/>
      <c r="AR58" s="406"/>
      <c r="AS58" s="406"/>
      <c r="AT58" s="406"/>
      <c r="AU58" s="406"/>
      <c r="AV58" s="406"/>
      <c r="AW58" s="241"/>
      <c r="AX58" s="241"/>
      <c r="AY58" s="241"/>
      <c r="AZ58" s="329"/>
      <c r="BA58" s="330"/>
      <c r="BB58" s="330"/>
      <c r="BC58" s="330"/>
      <c r="BD58" s="330"/>
      <c r="BE58" s="331"/>
      <c r="BF58" s="45"/>
      <c r="BG58" s="45"/>
    </row>
    <row r="59" spans="1:59" s="36" customFormat="1" ht="15.75" customHeight="1">
      <c r="A59" s="881" t="s">
        <v>22</v>
      </c>
      <c r="B59" s="882"/>
      <c r="C59" s="882"/>
      <c r="D59" s="882"/>
      <c r="E59" s="882"/>
      <c r="F59" s="882"/>
      <c r="G59" s="882"/>
      <c r="H59" s="882"/>
      <c r="I59" s="882"/>
      <c r="J59" s="882"/>
      <c r="K59" s="882"/>
      <c r="L59" s="882"/>
      <c r="M59" s="882"/>
      <c r="N59" s="882"/>
      <c r="O59" s="882"/>
      <c r="P59" s="882"/>
      <c r="Q59" s="882"/>
      <c r="R59" s="882"/>
      <c r="S59" s="882"/>
      <c r="T59" s="882"/>
      <c r="U59" s="882"/>
      <c r="V59" s="882"/>
      <c r="W59" s="882"/>
      <c r="X59" s="882"/>
      <c r="Y59" s="882"/>
      <c r="Z59" s="882"/>
      <c r="AA59" s="882"/>
      <c r="AB59" s="332"/>
      <c r="AC59" s="332"/>
      <c r="AD59" s="332"/>
      <c r="AE59" s="332"/>
      <c r="AF59" s="332"/>
      <c r="AG59" s="332"/>
      <c r="AH59" s="332"/>
      <c r="AI59" s="332"/>
      <c r="AJ59" s="332"/>
      <c r="AK59" s="332"/>
      <c r="AL59" s="332"/>
      <c r="AM59" s="332"/>
      <c r="AN59" s="332"/>
      <c r="AO59" s="332"/>
      <c r="AP59" s="332"/>
      <c r="AQ59" s="332"/>
      <c r="AR59" s="332"/>
      <c r="AS59" s="332"/>
      <c r="AT59" s="332"/>
      <c r="AU59" s="332"/>
      <c r="AV59" s="332"/>
      <c r="AW59" s="332"/>
      <c r="AX59" s="332"/>
      <c r="AY59" s="332"/>
      <c r="AZ59" s="329"/>
      <c r="BA59" s="330"/>
      <c r="BB59" s="330"/>
      <c r="BC59" s="330"/>
      <c r="BD59" s="330"/>
      <c r="BE59" s="331"/>
      <c r="BF59" s="45"/>
      <c r="BG59" s="45"/>
    </row>
    <row r="60" spans="1:59" s="36" customFormat="1" ht="15.75" customHeight="1">
      <c r="A60" s="333"/>
      <c r="B60" s="334"/>
      <c r="C60" s="335" t="s">
        <v>23</v>
      </c>
      <c r="D60" s="242"/>
      <c r="E60" s="243"/>
      <c r="F60" s="243"/>
      <c r="G60" s="243"/>
      <c r="H60" s="216"/>
      <c r="I60" s="244" t="str">
        <f>IF(COUNTIF(I13:I57,"A")=0,"",COUNTIF(I13:I57,"A"))</f>
        <v/>
      </c>
      <c r="J60" s="242"/>
      <c r="K60" s="243"/>
      <c r="L60" s="243"/>
      <c r="M60" s="243"/>
      <c r="N60" s="216"/>
      <c r="O60" s="244" t="str">
        <f>IF(COUNTIF(O13:O57,"A")=0,"",COUNTIF(O13:O57,"A"))</f>
        <v/>
      </c>
      <c r="P60" s="242"/>
      <c r="Q60" s="243"/>
      <c r="R60" s="243"/>
      <c r="S60" s="243"/>
      <c r="T60" s="216"/>
      <c r="U60" s="244" t="str">
        <f>IF(COUNTIF(U13:U57,"A")=0,"",COUNTIF(U13:U57,"A"))</f>
        <v/>
      </c>
      <c r="V60" s="242"/>
      <c r="W60" s="243"/>
      <c r="X60" s="243"/>
      <c r="Y60" s="243"/>
      <c r="Z60" s="216"/>
      <c r="AA60" s="244" t="str">
        <f>IF(COUNTIF(AA13:AA57,"A")=0,"",COUNTIF(AA13:AA57,"A"))</f>
        <v/>
      </c>
      <c r="AB60" s="242"/>
      <c r="AC60" s="243"/>
      <c r="AD60" s="243"/>
      <c r="AE60" s="243"/>
      <c r="AF60" s="216"/>
      <c r="AG60" s="244" t="str">
        <f>IF(COUNTIF(AG13:AG57,"A")=0,"",COUNTIF(AG13:AG57,"A"))</f>
        <v/>
      </c>
      <c r="AH60" s="242"/>
      <c r="AI60" s="243"/>
      <c r="AJ60" s="243"/>
      <c r="AK60" s="243"/>
      <c r="AL60" s="216"/>
      <c r="AM60" s="244" t="str">
        <f>IF(COUNTIF(AM13:AM57,"A")=0,"",COUNTIF(AM13:AM57,"A"))</f>
        <v/>
      </c>
      <c r="AN60" s="242"/>
      <c r="AO60" s="243"/>
      <c r="AP60" s="243"/>
      <c r="AQ60" s="243"/>
      <c r="AR60" s="216"/>
      <c r="AS60" s="244" t="str">
        <f>IF(COUNTIF(AS13:AS57,"A")=0,"",COUNTIF(AS13:AS57,"A"))</f>
        <v/>
      </c>
      <c r="AT60" s="242"/>
      <c r="AU60" s="243"/>
      <c r="AV60" s="243"/>
      <c r="AW60" s="243"/>
      <c r="AX60" s="216"/>
      <c r="AY60" s="244">
        <f>IF(COUNTIF(AY13:AY57,"A")=0,"",COUNTIF(AY13:AY57,"A"))</f>
        <v>1</v>
      </c>
      <c r="AZ60" s="336"/>
      <c r="BA60" s="243"/>
      <c r="BB60" s="243"/>
      <c r="BC60" s="243"/>
      <c r="BD60" s="216"/>
      <c r="BE60" s="301">
        <f t="shared" ref="BE60:BE72" si="78">IF(SUM(I60:AY60)=0,"",SUM(I60:AY60))</f>
        <v>1</v>
      </c>
      <c r="BF60" s="45"/>
      <c r="BG60" s="45"/>
    </row>
    <row r="61" spans="1:59" s="36" customFormat="1" ht="15.75" customHeight="1">
      <c r="A61" s="333"/>
      <c r="B61" s="334"/>
      <c r="C61" s="335" t="s">
        <v>24</v>
      </c>
      <c r="D61" s="242"/>
      <c r="E61" s="243"/>
      <c r="F61" s="243"/>
      <c r="G61" s="243"/>
      <c r="H61" s="216"/>
      <c r="I61" s="244" t="str">
        <f>IF(COUNTIF(I13:I57,"B")=0,"",COUNTIF(I13:I57,"B"))</f>
        <v/>
      </c>
      <c r="J61" s="242"/>
      <c r="K61" s="243"/>
      <c r="L61" s="243"/>
      <c r="M61" s="243"/>
      <c r="N61" s="216"/>
      <c r="O61" s="244" t="str">
        <f>IF(COUNTIF(O13:O57,"B")=0,"",COUNTIF(O13:O57,"B"))</f>
        <v/>
      </c>
      <c r="P61" s="242"/>
      <c r="Q61" s="243"/>
      <c r="R61" s="243"/>
      <c r="S61" s="243"/>
      <c r="T61" s="216"/>
      <c r="U61" s="244" t="str">
        <f>IF(COUNTIF(U13:U57,"B")=0,"",COUNTIF(U13:U57,"B"))</f>
        <v/>
      </c>
      <c r="V61" s="242"/>
      <c r="W61" s="243"/>
      <c r="X61" s="243"/>
      <c r="Y61" s="243"/>
      <c r="Z61" s="216"/>
      <c r="AA61" s="244" t="str">
        <f>IF(COUNTIF(AA13:AA57,"B")=0,"",COUNTIF(AA13:AA57,"B"))</f>
        <v/>
      </c>
      <c r="AB61" s="242"/>
      <c r="AC61" s="243"/>
      <c r="AD61" s="243"/>
      <c r="AE61" s="243"/>
      <c r="AF61" s="216"/>
      <c r="AG61" s="244" t="str">
        <f>IF(COUNTIF(AG13:AG57,"B")=0,"",COUNTIF(AG13:AG57,"B"))</f>
        <v/>
      </c>
      <c r="AH61" s="242"/>
      <c r="AI61" s="243"/>
      <c r="AJ61" s="243"/>
      <c r="AK61" s="243"/>
      <c r="AL61" s="216"/>
      <c r="AM61" s="244">
        <f>IF(COUNTIF(AM13:AM57,"B")=0,"",COUNTIF(AM13:AM57,"B"))</f>
        <v>2</v>
      </c>
      <c r="AN61" s="242"/>
      <c r="AO61" s="243"/>
      <c r="AP61" s="243"/>
      <c r="AQ61" s="243"/>
      <c r="AR61" s="216"/>
      <c r="AS61" s="244">
        <f>IF(COUNTIF(AS13:AS57,"B")=0,"",COUNTIF(AS13:AS57,"B"))</f>
        <v>1</v>
      </c>
      <c r="AT61" s="242"/>
      <c r="AU61" s="243"/>
      <c r="AV61" s="243"/>
      <c r="AW61" s="243"/>
      <c r="AX61" s="216"/>
      <c r="AY61" s="244" t="str">
        <f>IF(COUNTIF(AY13:AY57,"B")=0,"",COUNTIF(AY13:AY57,"B"))</f>
        <v/>
      </c>
      <c r="AZ61" s="336"/>
      <c r="BA61" s="243"/>
      <c r="BB61" s="243"/>
      <c r="BC61" s="243"/>
      <c r="BD61" s="216"/>
      <c r="BE61" s="301">
        <f t="shared" si="78"/>
        <v>3</v>
      </c>
      <c r="BF61" s="45"/>
      <c r="BG61" s="45"/>
    </row>
    <row r="62" spans="1:59" s="36" customFormat="1" ht="13.7" customHeight="1">
      <c r="A62" s="333"/>
      <c r="B62" s="334"/>
      <c r="C62" s="335" t="s">
        <v>57</v>
      </c>
      <c r="D62" s="242"/>
      <c r="E62" s="243"/>
      <c r="F62" s="243"/>
      <c r="G62" s="243"/>
      <c r="H62" s="216"/>
      <c r="I62" s="244" t="str">
        <f>IF(COUNTIF(I13:I57,"ÉÉ")=0,"",COUNTIF(I13:I57,"ÉÉ"))</f>
        <v/>
      </c>
      <c r="J62" s="242"/>
      <c r="K62" s="243"/>
      <c r="L62" s="243"/>
      <c r="M62" s="243"/>
      <c r="N62" s="216"/>
      <c r="O62" s="244" t="str">
        <f>IF(COUNTIF(O13:O57,"ÉÉ")=0,"",COUNTIF(O13:O57,"ÉÉ"))</f>
        <v/>
      </c>
      <c r="P62" s="242"/>
      <c r="Q62" s="243"/>
      <c r="R62" s="243"/>
      <c r="S62" s="243"/>
      <c r="T62" s="216"/>
      <c r="U62" s="244" t="str">
        <f>IF(COUNTIF(U13:U57,"ÉÉ")=0,"",COUNTIF(U13:U57,"ÉÉ"))</f>
        <v/>
      </c>
      <c r="V62" s="242"/>
      <c r="W62" s="243"/>
      <c r="X62" s="243"/>
      <c r="Y62" s="243"/>
      <c r="Z62" s="216"/>
      <c r="AA62" s="244" t="str">
        <f>IF(COUNTIF(AA13:AA57,"ÉÉ")=0,"",COUNTIF(AA13:AA57,"ÉÉ"))</f>
        <v/>
      </c>
      <c r="AB62" s="242"/>
      <c r="AC62" s="243"/>
      <c r="AD62" s="243"/>
      <c r="AE62" s="243"/>
      <c r="AF62" s="216"/>
      <c r="AG62" s="244">
        <f>IF(COUNTIF(AG13:AG57,"ÉÉ")=0,"",COUNTIF(AG13:AG57,"ÉÉ"))</f>
        <v>4</v>
      </c>
      <c r="AH62" s="242"/>
      <c r="AI62" s="243"/>
      <c r="AJ62" s="243"/>
      <c r="AK62" s="243"/>
      <c r="AL62" s="216"/>
      <c r="AM62" s="244">
        <f>IF(COUNTIF(AM13:AM57,"ÉÉ")=0,"",COUNTIF(AM13:AM57,"ÉÉ"))</f>
        <v>4</v>
      </c>
      <c r="AN62" s="242"/>
      <c r="AO62" s="243"/>
      <c r="AP62" s="243"/>
      <c r="AQ62" s="243"/>
      <c r="AR62" s="216"/>
      <c r="AS62" s="244">
        <f>IF(COUNTIF(AS13:AS57,"ÉÉ")=0,"",COUNTIF(AS13:AS57,"ÉÉ"))</f>
        <v>2</v>
      </c>
      <c r="AT62" s="242"/>
      <c r="AU62" s="243"/>
      <c r="AV62" s="243"/>
      <c r="AW62" s="243"/>
      <c r="AX62" s="216"/>
      <c r="AY62" s="244">
        <f>IF(COUNTIF(AY13:AY57,"ÉÉ")=0,"",COUNTIF(AY13:AY57,"ÉÉ"))</f>
        <v>2</v>
      </c>
      <c r="AZ62" s="336"/>
      <c r="BA62" s="243"/>
      <c r="BB62" s="243"/>
      <c r="BC62" s="243"/>
      <c r="BD62" s="216"/>
      <c r="BE62" s="301">
        <f t="shared" si="78"/>
        <v>12</v>
      </c>
      <c r="BF62" s="45"/>
      <c r="BG62" s="45"/>
    </row>
    <row r="63" spans="1:59" s="36" customFormat="1" ht="13.7" customHeight="1">
      <c r="A63" s="333"/>
      <c r="B63" s="334"/>
      <c r="C63" s="335" t="s">
        <v>58</v>
      </c>
      <c r="D63" s="246"/>
      <c r="E63" s="247"/>
      <c r="F63" s="247"/>
      <c r="G63" s="247"/>
      <c r="H63" s="248"/>
      <c r="I63" s="244" t="str">
        <f>IF(COUNTIF(I13:I57,"ÉÉ(Z)")=0,"",COUNTIF(I13:I57,"ÉÉ(Z)"))</f>
        <v/>
      </c>
      <c r="J63" s="246"/>
      <c r="K63" s="247"/>
      <c r="L63" s="247"/>
      <c r="M63" s="247"/>
      <c r="N63" s="248"/>
      <c r="O63" s="244" t="str">
        <f>IF(COUNTIF(O13:O57,"ÉÉ(Z)")=0,"",COUNTIF(O13:O57,"ÉÉ(Z)"))</f>
        <v/>
      </c>
      <c r="P63" s="246"/>
      <c r="Q63" s="247"/>
      <c r="R63" s="247"/>
      <c r="S63" s="247"/>
      <c r="T63" s="248"/>
      <c r="U63" s="244" t="str">
        <f>IF(COUNTIF(U13:U57,"ÉÉ(Z)")=0,"",COUNTIF(U13:U57,"ÉÉ(Z)"))</f>
        <v/>
      </c>
      <c r="V63" s="246"/>
      <c r="W63" s="247"/>
      <c r="X63" s="247"/>
      <c r="Y63" s="247"/>
      <c r="Z63" s="248"/>
      <c r="AA63" s="244" t="str">
        <f>IF(COUNTIF(AA13:AA57,"ÉÉ(Z)")=0,"",COUNTIF(AA13:AA57,"ÉÉ(Z)"))</f>
        <v/>
      </c>
      <c r="AB63" s="246"/>
      <c r="AC63" s="247"/>
      <c r="AD63" s="247"/>
      <c r="AE63" s="247"/>
      <c r="AF63" s="248"/>
      <c r="AG63" s="244" t="str">
        <f>IF(COUNTIF(AG13:AG57,"ÉÉ(Z)")=0,"",COUNTIF(AG13:AG57,"ÉÉ(Z)"))</f>
        <v/>
      </c>
      <c r="AH63" s="246"/>
      <c r="AI63" s="247"/>
      <c r="AJ63" s="247"/>
      <c r="AK63" s="247"/>
      <c r="AL63" s="248"/>
      <c r="AM63" s="244" t="str">
        <f>IF(COUNTIF(AM13:AM57,"ÉÉ(Z)")=0,"",COUNTIF(AM13:AM57,"ÉÉ(Z)"))</f>
        <v/>
      </c>
      <c r="AN63" s="246"/>
      <c r="AO63" s="247"/>
      <c r="AP63" s="247"/>
      <c r="AQ63" s="247"/>
      <c r="AR63" s="248"/>
      <c r="AS63" s="244">
        <f>IF(COUNTIF(AS13:AS57,"ÉÉ(Z)")=0,"",COUNTIF(AS13:AS57,"ÉÉ(Z)"))</f>
        <v>2</v>
      </c>
      <c r="AT63" s="246"/>
      <c r="AU63" s="247"/>
      <c r="AV63" s="247"/>
      <c r="AW63" s="247"/>
      <c r="AX63" s="248"/>
      <c r="AY63" s="244">
        <f>IF(COUNTIF(AY13:AY57,"ÉÉ(Z)")=0,"",COUNTIF(AY13:AY57,"ÉÉ(Z)"))</f>
        <v>1</v>
      </c>
      <c r="AZ63" s="337"/>
      <c r="BA63" s="247"/>
      <c r="BB63" s="247"/>
      <c r="BC63" s="247"/>
      <c r="BD63" s="248"/>
      <c r="BE63" s="301">
        <f t="shared" si="78"/>
        <v>3</v>
      </c>
    </row>
    <row r="64" spans="1:59" s="36" customFormat="1" ht="13.7" customHeight="1">
      <c r="A64" s="333"/>
      <c r="B64" s="334"/>
      <c r="C64" s="335" t="s">
        <v>59</v>
      </c>
      <c r="D64" s="242"/>
      <c r="E64" s="243"/>
      <c r="F64" s="243"/>
      <c r="G64" s="243"/>
      <c r="H64" s="216"/>
      <c r="I64" s="244" t="str">
        <f>IF(COUNTIF(I13:I57,"GYJ")=0,"",COUNTIF(I13:I57,"GYJ"))</f>
        <v/>
      </c>
      <c r="J64" s="242"/>
      <c r="K64" s="243"/>
      <c r="L64" s="243"/>
      <c r="M64" s="243"/>
      <c r="N64" s="216"/>
      <c r="O64" s="244" t="str">
        <f>IF(COUNTIF(O13:O57,"GYJ")=0,"",COUNTIF(O13:O57,"GYJ"))</f>
        <v/>
      </c>
      <c r="P64" s="242"/>
      <c r="Q64" s="243"/>
      <c r="R64" s="243"/>
      <c r="S64" s="243"/>
      <c r="T64" s="216"/>
      <c r="U64" s="244" t="str">
        <f>IF(COUNTIF(U13:U57,"GYJ")=0,"",COUNTIF(U13:U57,"GYJ"))</f>
        <v/>
      </c>
      <c r="V64" s="242"/>
      <c r="W64" s="243"/>
      <c r="X64" s="243"/>
      <c r="Y64" s="243"/>
      <c r="Z64" s="216"/>
      <c r="AA64" s="244">
        <f>IF(COUNTIF(AA13:AA57,"GYJ")=0,"",COUNTIF(AA13:AA57,"GYJ"))</f>
        <v>3</v>
      </c>
      <c r="AB64" s="242"/>
      <c r="AC64" s="243"/>
      <c r="AD64" s="243"/>
      <c r="AE64" s="243"/>
      <c r="AF64" s="216"/>
      <c r="AG64" s="244">
        <f>IF(COUNTIF(AG13:AG57,"GYJ")=0,"",COUNTIF(AG13:AG57,"GYJ"))</f>
        <v>1</v>
      </c>
      <c r="AH64" s="242"/>
      <c r="AI64" s="243"/>
      <c r="AJ64" s="243"/>
      <c r="AK64" s="243"/>
      <c r="AL64" s="216"/>
      <c r="AM64" s="244" t="str">
        <f>IF(COUNTIF(AM13:AM57,"GYJ")=0,"",COUNTIF(AM13:AM57,"GYJ"))</f>
        <v/>
      </c>
      <c r="AN64" s="242"/>
      <c r="AO64" s="243"/>
      <c r="AP64" s="243"/>
      <c r="AQ64" s="243"/>
      <c r="AR64" s="216"/>
      <c r="AS64" s="244" t="str">
        <f>IF(COUNTIF(AS13:AS57,"GYJ")=0,"",COUNTIF(AS13:AS57,"GYJ"))</f>
        <v/>
      </c>
      <c r="AT64" s="242"/>
      <c r="AU64" s="243"/>
      <c r="AV64" s="243"/>
      <c r="AW64" s="243"/>
      <c r="AX64" s="216"/>
      <c r="AY64" s="244" t="str">
        <f>IF(COUNTIF(AY13:AY57,"GYJ")=0,"",COUNTIF(AY13:AY57,"GYJ"))</f>
        <v/>
      </c>
      <c r="AZ64" s="336"/>
      <c r="BA64" s="243"/>
      <c r="BB64" s="243"/>
      <c r="BC64" s="243"/>
      <c r="BD64" s="216"/>
      <c r="BE64" s="301">
        <f t="shared" si="78"/>
        <v>4</v>
      </c>
    </row>
    <row r="65" spans="1:57" s="36" customFormat="1" ht="15.75" customHeight="1">
      <c r="A65" s="333"/>
      <c r="B65" s="338"/>
      <c r="C65" s="335" t="s">
        <v>60</v>
      </c>
      <c r="D65" s="242"/>
      <c r="E65" s="243"/>
      <c r="F65" s="243"/>
      <c r="G65" s="243"/>
      <c r="H65" s="216"/>
      <c r="I65" s="244" t="str">
        <f>IF(COUNTIF(I13:I57,"GYJ(Z)")=0,"",COUNTIF(I13:I57,"GYJ(Z)"))</f>
        <v/>
      </c>
      <c r="J65" s="242"/>
      <c r="K65" s="243"/>
      <c r="L65" s="243"/>
      <c r="M65" s="243"/>
      <c r="N65" s="216"/>
      <c r="O65" s="244" t="str">
        <f>IF(COUNTIF(O13:O57,"GYJ(Z)")=0,"",COUNTIF(O13:O57,"GYJ(Z)"))</f>
        <v/>
      </c>
      <c r="P65" s="242"/>
      <c r="Q65" s="243"/>
      <c r="R65" s="243"/>
      <c r="S65" s="243"/>
      <c r="T65" s="216"/>
      <c r="U65" s="244" t="str">
        <f>IF(COUNTIF(U13:U57,"GYJ(Z)")=0,"",COUNTIF(U13:U57,"GYJ(Z)"))</f>
        <v/>
      </c>
      <c r="V65" s="242"/>
      <c r="W65" s="243"/>
      <c r="X65" s="243"/>
      <c r="Y65" s="243"/>
      <c r="Z65" s="216"/>
      <c r="AA65" s="244" t="str">
        <f>IF(COUNTIF(AA13:AA57,"GYJ(Z)")=0,"",COUNTIF(AA13:AA57,"GYJ(Z)"))</f>
        <v/>
      </c>
      <c r="AB65" s="242"/>
      <c r="AC65" s="243"/>
      <c r="AD65" s="243"/>
      <c r="AE65" s="243"/>
      <c r="AF65" s="216"/>
      <c r="AG65" s="244" t="str">
        <f>IF(COUNTIF(AG13:AG57,"GYJ(Z)")=0,"",COUNTIF(AG13:AG57,"GYJ(Z)"))</f>
        <v/>
      </c>
      <c r="AH65" s="242"/>
      <c r="AI65" s="243"/>
      <c r="AJ65" s="243"/>
      <c r="AK65" s="243"/>
      <c r="AL65" s="216"/>
      <c r="AM65" s="244">
        <f>IF(COUNTIF(AM13:AM57,"GYJ(Z)")=0,"",COUNTIF(AM13:AM57,"GYJ(Z)"))</f>
        <v>1</v>
      </c>
      <c r="AN65" s="242"/>
      <c r="AO65" s="243"/>
      <c r="AP65" s="243"/>
      <c r="AQ65" s="243"/>
      <c r="AR65" s="216"/>
      <c r="AS65" s="244">
        <f>IF(COUNTIF(AS13:AS57,"GYJ(Z)")=0,"",COUNTIF(AS13:AS57,"GYJ(Z)"))</f>
        <v>2</v>
      </c>
      <c r="AT65" s="242"/>
      <c r="AU65" s="243"/>
      <c r="AV65" s="243"/>
      <c r="AW65" s="243"/>
      <c r="AX65" s="216"/>
      <c r="AY65" s="244">
        <f>IF(COUNTIF(AY13:AY57,"GYJ(Z)")=0,"",COUNTIF(AY13:AY57,"GYJ(Z)"))</f>
        <v>1</v>
      </c>
      <c r="AZ65" s="336"/>
      <c r="BA65" s="243"/>
      <c r="BB65" s="243"/>
      <c r="BC65" s="243"/>
      <c r="BD65" s="216"/>
      <c r="BE65" s="301">
        <f t="shared" si="78"/>
        <v>4</v>
      </c>
    </row>
    <row r="66" spans="1:57" s="36" customFormat="1" ht="15.75" customHeight="1">
      <c r="A66" s="333"/>
      <c r="B66" s="334"/>
      <c r="C66" s="249" t="s">
        <v>32</v>
      </c>
      <c r="D66" s="242"/>
      <c r="E66" s="243"/>
      <c r="F66" s="243"/>
      <c r="G66" s="243"/>
      <c r="H66" s="216"/>
      <c r="I66" s="244" t="str">
        <f>IF(COUNTIF(I13:I57,"K")=0,"",COUNTIF(I13:I57,"K"))</f>
        <v/>
      </c>
      <c r="J66" s="242"/>
      <c r="K66" s="243"/>
      <c r="L66" s="243"/>
      <c r="M66" s="243"/>
      <c r="N66" s="216"/>
      <c r="O66" s="244" t="str">
        <f>IF(COUNTIF(O13:O57,"K")=0,"",COUNTIF(O13:O57,"K"))</f>
        <v/>
      </c>
      <c r="P66" s="242"/>
      <c r="Q66" s="243"/>
      <c r="R66" s="243"/>
      <c r="S66" s="243"/>
      <c r="T66" s="216"/>
      <c r="U66" s="244" t="str">
        <f>IF(COUNTIF(U13:U57,"K")=0,"",COUNTIF(U13:U57,"K"))</f>
        <v/>
      </c>
      <c r="V66" s="242"/>
      <c r="W66" s="243"/>
      <c r="X66" s="243"/>
      <c r="Y66" s="243"/>
      <c r="Z66" s="216"/>
      <c r="AA66" s="244">
        <f>IF(COUNTIF(AA13:AA57,"K")=0,"",COUNTIF(AA13:AA57,"K"))</f>
        <v>2</v>
      </c>
      <c r="AB66" s="242"/>
      <c r="AC66" s="243"/>
      <c r="AD66" s="243"/>
      <c r="AE66" s="243"/>
      <c r="AF66" s="216"/>
      <c r="AG66" s="244">
        <f>IF(COUNTIF(AG13:AG57,"K")=0,"",COUNTIF(AG13:AG57,"K"))</f>
        <v>1</v>
      </c>
      <c r="AH66" s="242"/>
      <c r="AI66" s="243"/>
      <c r="AJ66" s="243"/>
      <c r="AK66" s="243"/>
      <c r="AL66" s="216"/>
      <c r="AM66" s="244">
        <f>IF(COUNTIF(AM13:AM57,"K")=0,"",COUNTIF(AM13:AM57,"K"))</f>
        <v>1</v>
      </c>
      <c r="AN66" s="242"/>
      <c r="AO66" s="243"/>
      <c r="AP66" s="243"/>
      <c r="AQ66" s="243"/>
      <c r="AR66" s="216"/>
      <c r="AS66" s="244" t="str">
        <f>IF(COUNTIF(AS13:AS57,"K")=0,"",COUNTIF(AS13:AS57,"K"))</f>
        <v/>
      </c>
      <c r="AT66" s="242"/>
      <c r="AU66" s="243"/>
      <c r="AV66" s="243"/>
      <c r="AW66" s="243"/>
      <c r="AX66" s="216"/>
      <c r="AY66" s="244" t="str">
        <f>IF(COUNTIF(AY13:AY57,"K")=0,"",COUNTIF(AY13:AY57,"K"))</f>
        <v/>
      </c>
      <c r="AZ66" s="336"/>
      <c r="BA66" s="243"/>
      <c r="BB66" s="243"/>
      <c r="BC66" s="243"/>
      <c r="BD66" s="216"/>
      <c r="BE66" s="301">
        <f t="shared" si="78"/>
        <v>4</v>
      </c>
    </row>
    <row r="67" spans="1:57" s="36" customFormat="1" ht="15.75" customHeight="1">
      <c r="A67" s="333"/>
      <c r="B67" s="334"/>
      <c r="C67" s="249" t="s">
        <v>33</v>
      </c>
      <c r="D67" s="242"/>
      <c r="E67" s="243"/>
      <c r="F67" s="243"/>
      <c r="G67" s="243"/>
      <c r="H67" s="216"/>
      <c r="I67" s="244" t="str">
        <f>IF(COUNTIF(I13:I57,"K(Z)")=0,"",COUNTIF(I13:I57,"K(Z)"))</f>
        <v/>
      </c>
      <c r="J67" s="242"/>
      <c r="K67" s="243"/>
      <c r="L67" s="243"/>
      <c r="M67" s="243"/>
      <c r="N67" s="216"/>
      <c r="O67" s="244" t="str">
        <f>IF(COUNTIF(O13:O57,"K(Z)")=0,"",COUNTIF(O13:O57,"K(Z)"))</f>
        <v/>
      </c>
      <c r="P67" s="242"/>
      <c r="Q67" s="243"/>
      <c r="R67" s="243"/>
      <c r="S67" s="243"/>
      <c r="T67" s="216"/>
      <c r="U67" s="244" t="str">
        <f>IF(COUNTIF(U13:U57,"K(Z)")=0,"",COUNTIF(U13:U57,"K(Z)"))</f>
        <v/>
      </c>
      <c r="V67" s="242"/>
      <c r="W67" s="243"/>
      <c r="X67" s="243"/>
      <c r="Y67" s="243"/>
      <c r="Z67" s="216"/>
      <c r="AA67" s="244" t="str">
        <f>IF(COUNTIF(AA13:AA57,"K(Z)")=0,"",COUNTIF(AA13:AA57,"K(Z)"))</f>
        <v/>
      </c>
      <c r="AB67" s="242"/>
      <c r="AC67" s="243"/>
      <c r="AD67" s="243"/>
      <c r="AE67" s="243"/>
      <c r="AF67" s="216"/>
      <c r="AG67" s="244" t="str">
        <f>IF(COUNTIF(AG13:AG57,"K(Z)")=0,"",COUNTIF(AG13:AG57,"K(Z)"))</f>
        <v/>
      </c>
      <c r="AH67" s="242"/>
      <c r="AI67" s="243"/>
      <c r="AJ67" s="243"/>
      <c r="AK67" s="243"/>
      <c r="AL67" s="216"/>
      <c r="AM67" s="244">
        <f>IF(COUNTIF(AM13:AM57,"K(Z)")=0,"",COUNTIF(AM13:AM57,"K(Z)"))</f>
        <v>1</v>
      </c>
      <c r="AN67" s="242"/>
      <c r="AO67" s="243"/>
      <c r="AP67" s="243"/>
      <c r="AQ67" s="243"/>
      <c r="AR67" s="216"/>
      <c r="AS67" s="244">
        <f>IF(COUNTIF(AS13:AS57,"K(Z)")=0,"",COUNTIF(AS13:AS57,"K(Z)"))</f>
        <v>2</v>
      </c>
      <c r="AT67" s="242"/>
      <c r="AU67" s="243"/>
      <c r="AV67" s="243"/>
      <c r="AW67" s="243"/>
      <c r="AX67" s="216"/>
      <c r="AY67" s="244" t="str">
        <f>IF(COUNTIF(AY13:AY57,"K(Z)")=0,"",COUNTIF(AY13:AY57,"K(Z)"))</f>
        <v/>
      </c>
      <c r="AZ67" s="336"/>
      <c r="BA67" s="243"/>
      <c r="BB67" s="243"/>
      <c r="BC67" s="243"/>
      <c r="BD67" s="216"/>
      <c r="BE67" s="301">
        <f t="shared" si="78"/>
        <v>3</v>
      </c>
    </row>
    <row r="68" spans="1:57" s="36" customFormat="1" ht="15.75" customHeight="1">
      <c r="A68" s="333"/>
      <c r="B68" s="334"/>
      <c r="C68" s="335" t="s">
        <v>25</v>
      </c>
      <c r="D68" s="242"/>
      <c r="E68" s="243"/>
      <c r="F68" s="243"/>
      <c r="G68" s="243"/>
      <c r="H68" s="216"/>
      <c r="I68" s="244" t="str">
        <f>IF(COUNTIF(I13:I57,"AV")=0,"",COUNTIF(I13:I57,"AV"))</f>
        <v/>
      </c>
      <c r="J68" s="242"/>
      <c r="K68" s="243"/>
      <c r="L68" s="243"/>
      <c r="M68" s="243"/>
      <c r="N68" s="216"/>
      <c r="O68" s="244" t="str">
        <f>IF(COUNTIF(O13:O57,"AV")=0,"",COUNTIF(O13:O57,"AV"))</f>
        <v/>
      </c>
      <c r="P68" s="242"/>
      <c r="Q68" s="243"/>
      <c r="R68" s="243"/>
      <c r="S68" s="243"/>
      <c r="T68" s="216"/>
      <c r="U68" s="244" t="str">
        <f>IF(COUNTIF(U13:U57,"AV")=0,"",COUNTIF(U13:U57,"AV"))</f>
        <v/>
      </c>
      <c r="V68" s="242"/>
      <c r="W68" s="243"/>
      <c r="X68" s="243"/>
      <c r="Y68" s="243"/>
      <c r="Z68" s="216"/>
      <c r="AA68" s="244" t="str">
        <f>IF(COUNTIF(AA13:AA57,"AV")=0,"",COUNTIF(AA13:AA57,"AV"))</f>
        <v/>
      </c>
      <c r="AB68" s="242"/>
      <c r="AC68" s="243"/>
      <c r="AD68" s="243"/>
      <c r="AE68" s="243"/>
      <c r="AF68" s="216"/>
      <c r="AG68" s="244" t="str">
        <f>IF(COUNTIF(AG13:AG57,"AV")=0,"",COUNTIF(AG13:AG57,"AV"))</f>
        <v/>
      </c>
      <c r="AH68" s="242"/>
      <c r="AI68" s="243"/>
      <c r="AJ68" s="243"/>
      <c r="AK68" s="243"/>
      <c r="AL68" s="216"/>
      <c r="AM68" s="244" t="str">
        <f>IF(COUNTIF(AM13:AM57,"AV")=0,"",COUNTIF(AM13:AM57,"AV"))</f>
        <v/>
      </c>
      <c r="AN68" s="242"/>
      <c r="AO68" s="243"/>
      <c r="AP68" s="243"/>
      <c r="AQ68" s="243"/>
      <c r="AR68" s="216"/>
      <c r="AS68" s="244" t="str">
        <f>IF(COUNTIF(AS13:AS57,"AV")=0,"",COUNTIF(AS13:AS57,"AV"))</f>
        <v/>
      </c>
      <c r="AT68" s="242"/>
      <c r="AU68" s="243"/>
      <c r="AV68" s="243"/>
      <c r="AW68" s="243"/>
      <c r="AX68" s="216"/>
      <c r="AY68" s="244" t="str">
        <f>IF(COUNTIF(AY13:AY57,"AV")=0,"",COUNTIF(AY13:AY57,"AV"))</f>
        <v/>
      </c>
      <c r="AZ68" s="336"/>
      <c r="BA68" s="243"/>
      <c r="BB68" s="243"/>
      <c r="BC68" s="243"/>
      <c r="BD68" s="216"/>
      <c r="BE68" s="301" t="str">
        <f t="shared" si="78"/>
        <v/>
      </c>
    </row>
    <row r="69" spans="1:57" s="36" customFormat="1" ht="15.75" customHeight="1">
      <c r="A69" s="333"/>
      <c r="B69" s="334"/>
      <c r="C69" s="335" t="s">
        <v>61</v>
      </c>
      <c r="D69" s="242"/>
      <c r="E69" s="243"/>
      <c r="F69" s="243"/>
      <c r="G69" s="243"/>
      <c r="H69" s="216"/>
      <c r="I69" s="244" t="str">
        <f>IF(COUNTIF(I13:I57,"KV")=0,"",COUNTIF(I13:I57,"KV"))</f>
        <v/>
      </c>
      <c r="J69" s="242"/>
      <c r="K69" s="243"/>
      <c r="L69" s="243"/>
      <c r="M69" s="243"/>
      <c r="N69" s="216"/>
      <c r="O69" s="244" t="str">
        <f>IF(COUNTIF(O13:O57,"KV")=0,"",COUNTIF(O13:O57,"KV"))</f>
        <v/>
      </c>
      <c r="P69" s="242"/>
      <c r="Q69" s="243"/>
      <c r="R69" s="243"/>
      <c r="S69" s="243"/>
      <c r="T69" s="216"/>
      <c r="U69" s="244" t="str">
        <f>IF(COUNTIF(U13:U57,"KV")=0,"",COUNTIF(U13:U57,"KV"))</f>
        <v/>
      </c>
      <c r="V69" s="242"/>
      <c r="W69" s="243"/>
      <c r="X69" s="243"/>
      <c r="Y69" s="243"/>
      <c r="Z69" s="216"/>
      <c r="AA69" s="244" t="str">
        <f>IF(COUNTIF(AA13:AA57,"KV")=0,"",COUNTIF(AA13:AA57,"KV"))</f>
        <v/>
      </c>
      <c r="AB69" s="242"/>
      <c r="AC69" s="243"/>
      <c r="AD69" s="243"/>
      <c r="AE69" s="243"/>
      <c r="AF69" s="216"/>
      <c r="AG69" s="244" t="str">
        <f>IF(COUNTIF(AG13:AG57,"KV")=0,"",COUNTIF(AG13:AG57,"KV"))</f>
        <v/>
      </c>
      <c r="AH69" s="242"/>
      <c r="AI69" s="243"/>
      <c r="AJ69" s="243"/>
      <c r="AK69" s="243"/>
      <c r="AL69" s="216"/>
      <c r="AM69" s="244" t="str">
        <f>IF(COUNTIF(AM13:AM57,"KV")=0,"",COUNTIF(AM13:AM57,"KV"))</f>
        <v/>
      </c>
      <c r="AN69" s="242"/>
      <c r="AO69" s="243"/>
      <c r="AP69" s="243"/>
      <c r="AQ69" s="243"/>
      <c r="AR69" s="216"/>
      <c r="AS69" s="244" t="str">
        <f>IF(COUNTIF(AS13:AS57,"KV")=0,"",COUNTIF(AS13:AS57,"KV"))</f>
        <v/>
      </c>
      <c r="AT69" s="242"/>
      <c r="AU69" s="243"/>
      <c r="AV69" s="243"/>
      <c r="AW69" s="243"/>
      <c r="AX69" s="216"/>
      <c r="AY69" s="244" t="str">
        <f>IF(COUNTIF(AY13:AY57,"KV")=0,"",COUNTIF(AY13:AY57,"KV"))</f>
        <v/>
      </c>
      <c r="AZ69" s="336"/>
      <c r="BA69" s="243"/>
      <c r="BB69" s="243"/>
      <c r="BC69" s="243"/>
      <c r="BD69" s="216"/>
      <c r="BE69" s="301" t="str">
        <f t="shared" si="78"/>
        <v/>
      </c>
    </row>
    <row r="70" spans="1:57" s="36" customFormat="1" ht="15.75" customHeight="1">
      <c r="A70" s="333"/>
      <c r="B70" s="334"/>
      <c r="C70" s="335" t="s">
        <v>62</v>
      </c>
      <c r="D70" s="250"/>
      <c r="E70" s="285"/>
      <c r="F70" s="285"/>
      <c r="G70" s="285"/>
      <c r="H70" s="268"/>
      <c r="I70" s="244" t="str">
        <f>IF(COUNTIF(I13:I57,"SZG")=0,"",COUNTIF(I13:I57,"SZG"))</f>
        <v/>
      </c>
      <c r="J70" s="250"/>
      <c r="K70" s="285"/>
      <c r="L70" s="285"/>
      <c r="M70" s="285"/>
      <c r="N70" s="268"/>
      <c r="O70" s="244" t="str">
        <f>IF(COUNTIF(O13:O57,"SZG")=0,"",COUNTIF(O13:O57,"SZG"))</f>
        <v/>
      </c>
      <c r="P70" s="250"/>
      <c r="Q70" s="285"/>
      <c r="R70" s="285"/>
      <c r="S70" s="285"/>
      <c r="T70" s="268"/>
      <c r="U70" s="244" t="str">
        <f>IF(COUNTIF(U13:U57,"SZG")=0,"",COUNTIF(U13:U57,"SZG"))</f>
        <v/>
      </c>
      <c r="V70" s="250"/>
      <c r="W70" s="285"/>
      <c r="X70" s="285"/>
      <c r="Y70" s="285"/>
      <c r="Z70" s="268"/>
      <c r="AA70" s="244" t="str">
        <f>IF(COUNTIF(AA13:AA57,"SZG")=0,"",COUNTIF(AA13:AA57,"SZG"))</f>
        <v/>
      </c>
      <c r="AB70" s="250"/>
      <c r="AC70" s="285"/>
      <c r="AD70" s="285"/>
      <c r="AE70" s="285"/>
      <c r="AF70" s="268"/>
      <c r="AG70" s="244" t="str">
        <f>IF(COUNTIF(AG13:AG57,"SZG")=0,"",COUNTIF(AG13:AG57,"SZG"))</f>
        <v/>
      </c>
      <c r="AH70" s="250"/>
      <c r="AI70" s="285"/>
      <c r="AJ70" s="285"/>
      <c r="AK70" s="285"/>
      <c r="AL70" s="268"/>
      <c r="AM70" s="244" t="str">
        <f>IF(COUNTIF(AM13:AM57,"SZG")=0,"",COUNTIF(AM13:AM57,"SZG"))</f>
        <v/>
      </c>
      <c r="AN70" s="250"/>
      <c r="AO70" s="285"/>
      <c r="AP70" s="285"/>
      <c r="AQ70" s="285"/>
      <c r="AR70" s="268"/>
      <c r="AS70" s="244" t="str">
        <f>IF(COUNTIF(AS13:AS57,"SZG")=0,"",COUNTIF(AS13:AS57,"SZG"))</f>
        <v/>
      </c>
      <c r="AT70" s="250"/>
      <c r="AU70" s="285"/>
      <c r="AV70" s="285"/>
      <c r="AW70" s="285"/>
      <c r="AX70" s="268"/>
      <c r="AY70" s="244" t="str">
        <f>IF(COUNTIF(AY13:AY57,"SZG")=0,"",COUNTIF(AY13:AY57,"SZG"))</f>
        <v/>
      </c>
      <c r="AZ70" s="336"/>
      <c r="BA70" s="243"/>
      <c r="BB70" s="243"/>
      <c r="BC70" s="243"/>
      <c r="BD70" s="216"/>
      <c r="BE70" s="301" t="str">
        <f t="shared" si="78"/>
        <v/>
      </c>
    </row>
    <row r="71" spans="1:57" s="36" customFormat="1" ht="15.75" customHeight="1">
      <c r="A71" s="333"/>
      <c r="B71" s="334"/>
      <c r="C71" s="335" t="s">
        <v>63</v>
      </c>
      <c r="D71" s="250"/>
      <c r="E71" s="285"/>
      <c r="F71" s="285"/>
      <c r="G71" s="285"/>
      <c r="H71" s="268"/>
      <c r="I71" s="244" t="str">
        <f>IF(COUNTIF(I13:I57,"ZV")=0,"",COUNTIF(I13:I57,"ZV"))</f>
        <v/>
      </c>
      <c r="J71" s="250"/>
      <c r="K71" s="285"/>
      <c r="L71" s="285"/>
      <c r="M71" s="285"/>
      <c r="N71" s="268"/>
      <c r="O71" s="244" t="str">
        <f>IF(COUNTIF(O13:O57,"ZV")=0,"",COUNTIF(O13:O57,"ZV"))</f>
        <v/>
      </c>
      <c r="P71" s="250"/>
      <c r="Q71" s="285"/>
      <c r="R71" s="285"/>
      <c r="S71" s="285"/>
      <c r="T71" s="268"/>
      <c r="U71" s="244" t="str">
        <f>IF(COUNTIF(U13:U57,"ZV")=0,"",COUNTIF(U13:U57,"ZV"))</f>
        <v/>
      </c>
      <c r="V71" s="250"/>
      <c r="W71" s="285"/>
      <c r="X71" s="285"/>
      <c r="Y71" s="285"/>
      <c r="Z71" s="268"/>
      <c r="AA71" s="244" t="str">
        <f>IF(COUNTIF(AA13:AA57,"ZV")=0,"",COUNTIF(AA13:AA57,"ZV"))</f>
        <v/>
      </c>
      <c r="AB71" s="250"/>
      <c r="AC71" s="285"/>
      <c r="AD71" s="285"/>
      <c r="AE71" s="285"/>
      <c r="AF71" s="268"/>
      <c r="AG71" s="244" t="str">
        <f>IF(COUNTIF(AG13:AG57,"ZV")=0,"",COUNTIF(AG13:AG57,"ZV"))</f>
        <v/>
      </c>
      <c r="AH71" s="250"/>
      <c r="AI71" s="285"/>
      <c r="AJ71" s="285"/>
      <c r="AK71" s="285"/>
      <c r="AL71" s="268"/>
      <c r="AM71" s="244" t="str">
        <f>IF(COUNTIF(AM13:AM57,"ZV")=0,"",COUNTIF(AM13:AM57,"ZV"))</f>
        <v/>
      </c>
      <c r="AN71" s="250"/>
      <c r="AO71" s="285"/>
      <c r="AP71" s="285"/>
      <c r="AQ71" s="285"/>
      <c r="AR71" s="268"/>
      <c r="AS71" s="244" t="str">
        <f>IF(COUNTIF(AS13:AS57,"ZV")=0,"",COUNTIF(AS13:AS57,"ZV"))</f>
        <v/>
      </c>
      <c r="AT71" s="250"/>
      <c r="AU71" s="285"/>
      <c r="AV71" s="285"/>
      <c r="AW71" s="285"/>
      <c r="AX71" s="268"/>
      <c r="AY71" s="244" t="str">
        <f>IF(COUNTIF(AY13:AY57,"ZV")=0,"",COUNTIF(AY13:AY57,"ZV"))</f>
        <v/>
      </c>
      <c r="AZ71" s="336"/>
      <c r="BA71" s="243"/>
      <c r="BB71" s="243"/>
      <c r="BC71" s="243"/>
      <c r="BD71" s="216"/>
      <c r="BE71" s="301" t="str">
        <f t="shared" si="78"/>
        <v/>
      </c>
    </row>
    <row r="72" spans="1:57" s="36" customFormat="1" ht="15.75" customHeight="1" thickBot="1">
      <c r="A72" s="339"/>
      <c r="B72" s="340"/>
      <c r="C72" s="341" t="s">
        <v>26</v>
      </c>
      <c r="D72" s="342"/>
      <c r="E72" s="343"/>
      <c r="F72" s="343"/>
      <c r="G72" s="343"/>
      <c r="H72" s="344"/>
      <c r="I72" s="345" t="str">
        <f>IF(SUM(I60:I71)=0,"",SUM(I60:I71))</f>
        <v/>
      </c>
      <c r="J72" s="342"/>
      <c r="K72" s="343"/>
      <c r="L72" s="343"/>
      <c r="M72" s="343"/>
      <c r="N72" s="344"/>
      <c r="O72" s="345" t="str">
        <f>IF(SUM(O60:O71)=0,"",SUM(O60:O71))</f>
        <v/>
      </c>
      <c r="P72" s="342"/>
      <c r="Q72" s="343"/>
      <c r="R72" s="343"/>
      <c r="S72" s="343"/>
      <c r="T72" s="344"/>
      <c r="U72" s="345" t="str">
        <f>IF(SUM(U60:U71)=0,"",SUM(U60:U71))</f>
        <v/>
      </c>
      <c r="V72" s="342"/>
      <c r="W72" s="343"/>
      <c r="X72" s="343"/>
      <c r="Y72" s="343"/>
      <c r="Z72" s="344"/>
      <c r="AA72" s="345">
        <f>IF(SUM(AA60:AA71)=0,"",SUM(AA60:AA71))</f>
        <v>5</v>
      </c>
      <c r="AB72" s="342"/>
      <c r="AC72" s="343"/>
      <c r="AD72" s="343"/>
      <c r="AE72" s="343"/>
      <c r="AF72" s="344"/>
      <c r="AG72" s="345">
        <f>IF(SUM(AG60:AG71)=0,"",SUM(AG60:AG71))</f>
        <v>6</v>
      </c>
      <c r="AH72" s="342"/>
      <c r="AI72" s="343"/>
      <c r="AJ72" s="343"/>
      <c r="AK72" s="343"/>
      <c r="AL72" s="344"/>
      <c r="AM72" s="345">
        <f>IF(SUM(AM60:AM71)=0,"",SUM(AM60:AM71))</f>
        <v>9</v>
      </c>
      <c r="AN72" s="342"/>
      <c r="AO72" s="343"/>
      <c r="AP72" s="343"/>
      <c r="AQ72" s="343"/>
      <c r="AR72" s="344"/>
      <c r="AS72" s="345">
        <f>IF(SUM(AS60:AS71)=0,"",SUM(AS60:AS71))</f>
        <v>9</v>
      </c>
      <c r="AT72" s="342"/>
      <c r="AU72" s="343"/>
      <c r="AV72" s="343"/>
      <c r="AW72" s="343"/>
      <c r="AX72" s="344"/>
      <c r="AY72" s="345">
        <f>IF(SUM(AY60:AY71)=0,"",SUM(AY60:AY71))</f>
        <v>5</v>
      </c>
      <c r="AZ72" s="346"/>
      <c r="BA72" s="343"/>
      <c r="BB72" s="343"/>
      <c r="BC72" s="343"/>
      <c r="BD72" s="344"/>
      <c r="BE72" s="347">
        <f t="shared" si="78"/>
        <v>34</v>
      </c>
    </row>
    <row r="73" spans="1:57" s="36" customFormat="1" ht="15.75" customHeight="1" thickTop="1">
      <c r="A73" s="71"/>
      <c r="B73" s="151"/>
      <c r="C73" s="151"/>
    </row>
    <row r="74" spans="1:57" s="36" customFormat="1" ht="15.75" customHeight="1">
      <c r="A74" s="71"/>
      <c r="B74" s="151"/>
      <c r="C74" s="151"/>
    </row>
    <row r="75" spans="1:57" s="36" customFormat="1" ht="15.75" customHeight="1">
      <c r="A75" s="71"/>
      <c r="B75" s="151"/>
      <c r="C75" s="151"/>
    </row>
    <row r="76" spans="1:57" s="36" customFormat="1" ht="15.75" customHeight="1">
      <c r="A76" s="71"/>
      <c r="B76" s="151"/>
      <c r="C76" s="151"/>
    </row>
    <row r="77" spans="1:57" s="36" customFormat="1" ht="15.75" customHeight="1">
      <c r="A77" s="71"/>
      <c r="B77" s="151"/>
      <c r="C77" s="151"/>
    </row>
    <row r="78" spans="1:57" s="36" customFormat="1" ht="15.75" customHeight="1">
      <c r="A78" s="71"/>
      <c r="B78" s="151"/>
      <c r="C78" s="151"/>
    </row>
    <row r="79" spans="1:57" s="36" customFormat="1" ht="15.75" customHeight="1">
      <c r="A79" s="71"/>
      <c r="B79" s="151"/>
      <c r="C79" s="151"/>
    </row>
    <row r="80" spans="1:57" s="36" customFormat="1" ht="15.75" customHeight="1">
      <c r="A80" s="71"/>
      <c r="B80" s="151"/>
      <c r="C80" s="151"/>
    </row>
    <row r="81" spans="1:3" s="36" customFormat="1" ht="15.75" customHeight="1">
      <c r="A81" s="71"/>
      <c r="B81" s="151"/>
      <c r="C81" s="151"/>
    </row>
    <row r="82" spans="1:3" s="36" customFormat="1" ht="15.75" customHeight="1">
      <c r="A82" s="71"/>
      <c r="B82" s="151"/>
      <c r="C82" s="151"/>
    </row>
    <row r="83" spans="1:3" s="36" customFormat="1" ht="15.75" customHeight="1">
      <c r="A83" s="71"/>
      <c r="B83" s="151"/>
      <c r="C83" s="151"/>
    </row>
    <row r="84" spans="1:3" s="36" customFormat="1" ht="15.75" customHeight="1">
      <c r="A84" s="71"/>
      <c r="B84" s="151"/>
      <c r="C84" s="151"/>
    </row>
    <row r="85" spans="1:3" s="36" customFormat="1" ht="15.75" customHeight="1">
      <c r="A85" s="71"/>
      <c r="B85" s="151"/>
      <c r="C85" s="151"/>
    </row>
    <row r="86" spans="1:3" s="36" customFormat="1" ht="15.75" customHeight="1">
      <c r="A86" s="71"/>
      <c r="B86" s="151"/>
      <c r="C86" s="151"/>
    </row>
    <row r="87" spans="1:3" s="36" customFormat="1" ht="15.75" customHeight="1">
      <c r="A87" s="71"/>
      <c r="B87" s="151"/>
      <c r="C87" s="151"/>
    </row>
    <row r="88" spans="1:3" s="36" customFormat="1" ht="15.75" customHeight="1">
      <c r="A88" s="71"/>
      <c r="B88" s="151"/>
      <c r="C88" s="151"/>
    </row>
    <row r="89" spans="1:3" s="36" customFormat="1" ht="15.75" customHeight="1">
      <c r="A89" s="71"/>
      <c r="B89" s="151"/>
      <c r="C89" s="151"/>
    </row>
    <row r="90" spans="1:3" s="36" customFormat="1" ht="15.75" customHeight="1">
      <c r="A90" s="71"/>
      <c r="B90" s="151"/>
      <c r="C90" s="151"/>
    </row>
    <row r="91" spans="1:3" s="36" customFormat="1" ht="15.75" customHeight="1">
      <c r="A91" s="71"/>
      <c r="B91" s="151"/>
      <c r="C91" s="151"/>
    </row>
    <row r="92" spans="1:3" s="36" customFormat="1" ht="15.75" customHeight="1">
      <c r="A92" s="71"/>
      <c r="B92" s="151"/>
      <c r="C92" s="151"/>
    </row>
    <row r="93" spans="1:3" s="36" customFormat="1" ht="15.75" customHeight="1">
      <c r="A93" s="71"/>
      <c r="B93" s="151"/>
      <c r="C93" s="151"/>
    </row>
    <row r="94" spans="1:3" s="36" customFormat="1" ht="15.75" customHeight="1">
      <c r="A94" s="71"/>
      <c r="B94" s="151"/>
      <c r="C94" s="151"/>
    </row>
    <row r="95" spans="1:3" s="36" customFormat="1" ht="15.75" customHeight="1">
      <c r="A95" s="71"/>
      <c r="B95" s="151"/>
      <c r="C95" s="151"/>
    </row>
    <row r="96" spans="1:3" s="36" customFormat="1" ht="15.75" customHeight="1">
      <c r="A96" s="71"/>
      <c r="B96" s="151"/>
      <c r="C96" s="151"/>
    </row>
    <row r="97" spans="1:3" s="36" customFormat="1" ht="15.75" customHeight="1">
      <c r="A97" s="71"/>
      <c r="B97" s="151"/>
      <c r="C97" s="151"/>
    </row>
    <row r="98" spans="1:3" s="36" customFormat="1" ht="15.75" customHeight="1">
      <c r="A98" s="71"/>
      <c r="B98" s="151"/>
      <c r="C98" s="151"/>
    </row>
    <row r="99" spans="1:3" s="36" customFormat="1" ht="15.75" customHeight="1">
      <c r="A99" s="71"/>
      <c r="B99" s="151"/>
      <c r="C99" s="151"/>
    </row>
    <row r="100" spans="1:3" s="36" customFormat="1" ht="15.75" customHeight="1">
      <c r="A100" s="71"/>
      <c r="B100" s="151"/>
      <c r="C100" s="151"/>
    </row>
    <row r="101" spans="1:3" s="36" customFormat="1" ht="15.75" customHeight="1">
      <c r="A101" s="71"/>
      <c r="B101" s="151"/>
      <c r="C101" s="151"/>
    </row>
    <row r="102" spans="1:3" s="36" customFormat="1" ht="15.75" customHeight="1">
      <c r="A102" s="71"/>
      <c r="B102" s="151"/>
      <c r="C102" s="151"/>
    </row>
    <row r="103" spans="1:3" s="36" customFormat="1" ht="15.75" customHeight="1">
      <c r="A103" s="71"/>
      <c r="B103" s="151"/>
      <c r="C103" s="151"/>
    </row>
    <row r="104" spans="1:3" s="36" customFormat="1" ht="15.75" customHeight="1">
      <c r="A104" s="71"/>
      <c r="B104" s="151"/>
      <c r="C104" s="151"/>
    </row>
    <row r="105" spans="1:3" s="36" customFormat="1" ht="15.75" customHeight="1">
      <c r="A105" s="71"/>
      <c r="B105" s="151"/>
      <c r="C105" s="151"/>
    </row>
    <row r="106" spans="1:3" s="36" customFormat="1" ht="15.75" customHeight="1">
      <c r="A106" s="71"/>
      <c r="B106" s="151"/>
      <c r="C106" s="151"/>
    </row>
    <row r="107" spans="1:3" s="36" customFormat="1" ht="15.75" customHeight="1">
      <c r="A107" s="71"/>
      <c r="B107" s="151"/>
      <c r="C107" s="151"/>
    </row>
    <row r="108" spans="1:3" s="36" customFormat="1" ht="15.75" customHeight="1">
      <c r="A108" s="71"/>
      <c r="B108" s="151"/>
      <c r="C108" s="151"/>
    </row>
    <row r="109" spans="1:3" s="36" customFormat="1" ht="15.75" customHeight="1">
      <c r="A109" s="71"/>
      <c r="B109" s="151"/>
      <c r="C109" s="151"/>
    </row>
    <row r="110" spans="1:3" s="36" customFormat="1" ht="15.75" customHeight="1">
      <c r="A110" s="71"/>
      <c r="B110" s="151"/>
      <c r="C110" s="151"/>
    </row>
    <row r="111" spans="1:3" s="36" customFormat="1" ht="15.75" customHeight="1">
      <c r="A111" s="71"/>
      <c r="B111" s="151"/>
      <c r="C111" s="151"/>
    </row>
    <row r="112" spans="1:3" s="36" customFormat="1" ht="15.75" customHeight="1">
      <c r="A112" s="71"/>
      <c r="B112" s="151"/>
      <c r="C112" s="151"/>
    </row>
    <row r="113" spans="1:3" s="36" customFormat="1" ht="15.75" customHeight="1">
      <c r="A113" s="71"/>
      <c r="B113" s="151"/>
      <c r="C113" s="151"/>
    </row>
    <row r="114" spans="1:3" s="36" customFormat="1" ht="15.75" customHeight="1">
      <c r="A114" s="71"/>
      <c r="B114" s="151"/>
      <c r="C114" s="151"/>
    </row>
    <row r="115" spans="1:3" s="36" customFormat="1" ht="15.75" customHeight="1">
      <c r="A115" s="71"/>
      <c r="B115" s="151"/>
      <c r="C115" s="151"/>
    </row>
    <row r="116" spans="1:3" s="36" customFormat="1" ht="15.75" customHeight="1">
      <c r="A116" s="71"/>
      <c r="B116" s="151"/>
      <c r="C116" s="151"/>
    </row>
    <row r="117" spans="1:3" s="36" customFormat="1" ht="15.75" customHeight="1">
      <c r="A117" s="71"/>
      <c r="B117" s="151"/>
      <c r="C117" s="151"/>
    </row>
    <row r="118" spans="1:3" s="36" customFormat="1" ht="15.75" customHeight="1">
      <c r="A118" s="71"/>
      <c r="B118" s="151"/>
      <c r="C118" s="151"/>
    </row>
    <row r="119" spans="1:3" s="36" customFormat="1" ht="15.75" customHeight="1">
      <c r="A119" s="71"/>
      <c r="B119" s="151"/>
      <c r="C119" s="151"/>
    </row>
    <row r="120" spans="1:3" s="36" customFormat="1" ht="15.75" customHeight="1">
      <c r="A120" s="71"/>
      <c r="B120" s="151"/>
      <c r="C120" s="151"/>
    </row>
    <row r="121" spans="1:3" s="36" customFormat="1" ht="15.75" customHeight="1">
      <c r="A121" s="71"/>
      <c r="B121" s="151"/>
      <c r="C121" s="151"/>
    </row>
    <row r="122" spans="1:3" s="36" customFormat="1" ht="15.75" customHeight="1">
      <c r="A122" s="71"/>
      <c r="B122" s="151"/>
      <c r="C122" s="151"/>
    </row>
    <row r="123" spans="1:3" s="36" customFormat="1" ht="15.75" customHeight="1">
      <c r="A123" s="71"/>
      <c r="B123" s="151"/>
      <c r="C123" s="151"/>
    </row>
    <row r="124" spans="1:3" s="36" customFormat="1" ht="15.75" customHeight="1">
      <c r="A124" s="71"/>
      <c r="B124" s="151"/>
      <c r="C124" s="151"/>
    </row>
    <row r="125" spans="1:3" s="36" customFormat="1" ht="15.75" customHeight="1">
      <c r="A125" s="71"/>
      <c r="B125" s="151"/>
      <c r="C125" s="151"/>
    </row>
    <row r="126" spans="1:3" s="36" customFormat="1" ht="15.75" customHeight="1">
      <c r="A126" s="71"/>
      <c r="B126" s="151"/>
      <c r="C126" s="151"/>
    </row>
    <row r="127" spans="1:3" s="36" customFormat="1" ht="15.75" customHeight="1">
      <c r="A127" s="71"/>
      <c r="B127" s="151"/>
      <c r="C127" s="151"/>
    </row>
    <row r="128" spans="1:3" s="36" customFormat="1" ht="15.75" customHeight="1">
      <c r="A128" s="71"/>
      <c r="B128" s="151"/>
      <c r="C128" s="151"/>
    </row>
    <row r="129" spans="1:57" s="36" customFormat="1" ht="15.75" customHeight="1">
      <c r="A129" s="71"/>
      <c r="B129" s="151"/>
      <c r="C129" s="151"/>
    </row>
    <row r="130" spans="1:57" s="36" customFormat="1" ht="15.75" customHeight="1">
      <c r="A130" s="71"/>
      <c r="B130" s="151"/>
      <c r="C130" s="151"/>
    </row>
    <row r="131" spans="1:57" s="36" customFormat="1" ht="15.75" customHeight="1">
      <c r="A131" s="71"/>
      <c r="B131" s="151"/>
      <c r="C131" s="151"/>
    </row>
    <row r="132" spans="1:57" s="36" customFormat="1" ht="15.75" customHeight="1">
      <c r="A132" s="71"/>
      <c r="B132" s="151"/>
      <c r="C132" s="151"/>
    </row>
    <row r="133" spans="1:57" s="36" customFormat="1" ht="15.75" customHeight="1">
      <c r="A133" s="71"/>
      <c r="B133" s="151"/>
      <c r="C133" s="151"/>
    </row>
    <row r="134" spans="1:57" s="36" customFormat="1" ht="15.75" customHeight="1">
      <c r="A134" s="71"/>
      <c r="B134" s="151"/>
      <c r="C134" s="151"/>
    </row>
    <row r="135" spans="1:57" s="36" customFormat="1" ht="15.75" customHeight="1">
      <c r="A135" s="71"/>
      <c r="B135" s="151"/>
      <c r="C135" s="151"/>
    </row>
    <row r="136" spans="1:57" s="36" customFormat="1" ht="15.75" customHeight="1">
      <c r="A136" s="71"/>
      <c r="B136" s="151"/>
      <c r="C136" s="151"/>
    </row>
    <row r="137" spans="1:57" s="36" customFormat="1" ht="15.75" customHeight="1">
      <c r="A137" s="71"/>
      <c r="B137" s="151"/>
      <c r="C137" s="151"/>
    </row>
    <row r="138" spans="1:57" s="36" customFormat="1" ht="15.75" customHeight="1">
      <c r="A138" s="71"/>
      <c r="B138" s="152"/>
      <c r="C138" s="152"/>
    </row>
    <row r="139" spans="1:57" s="36" customFormat="1" ht="15.75" customHeight="1">
      <c r="A139" s="71"/>
      <c r="B139" s="152"/>
      <c r="C139" s="152"/>
    </row>
    <row r="140" spans="1:57" s="36" customFormat="1" ht="15.75" customHeight="1">
      <c r="A140" s="71"/>
      <c r="B140" s="152"/>
      <c r="C140" s="152"/>
    </row>
    <row r="141" spans="1:57" s="36" customFormat="1" ht="15.75" customHeight="1">
      <c r="A141" s="71"/>
      <c r="B141" s="152"/>
      <c r="C141" s="152"/>
    </row>
    <row r="142" spans="1:57" s="36" customFormat="1" ht="15.75" customHeight="1">
      <c r="A142" s="71"/>
      <c r="B142" s="152"/>
      <c r="C142" s="152"/>
    </row>
    <row r="143" spans="1:57" s="36" customFormat="1" ht="15.75" customHeight="1">
      <c r="A143" s="71"/>
      <c r="B143" s="152"/>
      <c r="C143" s="152"/>
    </row>
    <row r="144" spans="1:57" ht="15.75" customHeight="1">
      <c r="A144" s="71"/>
      <c r="B144" s="152"/>
      <c r="C144" s="152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</row>
    <row r="145" spans="1:57" ht="15.75" customHeight="1">
      <c r="A145" s="71"/>
      <c r="B145" s="152"/>
      <c r="C145" s="152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</row>
    <row r="146" spans="1:57" ht="15.75" customHeight="1">
      <c r="A146" s="71"/>
      <c r="B146" s="152"/>
      <c r="C146" s="152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</row>
    <row r="147" spans="1:57" ht="15.75" customHeight="1">
      <c r="A147" s="72"/>
      <c r="B147" s="153"/>
      <c r="C147" s="153"/>
    </row>
    <row r="148" spans="1:57" ht="15.75" customHeight="1">
      <c r="A148" s="72"/>
      <c r="B148" s="153"/>
      <c r="C148" s="153"/>
    </row>
    <row r="149" spans="1:57" ht="15.75" customHeight="1">
      <c r="A149" s="72"/>
      <c r="B149" s="153"/>
      <c r="C149" s="153"/>
    </row>
    <row r="150" spans="1:57" ht="15.75" customHeight="1">
      <c r="A150" s="72"/>
      <c r="B150" s="153"/>
      <c r="C150" s="153"/>
    </row>
    <row r="151" spans="1:57" ht="15.75" customHeight="1">
      <c r="A151" s="72"/>
      <c r="B151" s="153"/>
      <c r="C151" s="153"/>
    </row>
    <row r="152" spans="1:57" ht="15.75" customHeight="1">
      <c r="A152" s="72"/>
      <c r="B152" s="153"/>
      <c r="C152" s="153"/>
    </row>
    <row r="153" spans="1:57" ht="15.75" customHeight="1">
      <c r="A153" s="72"/>
      <c r="B153" s="153"/>
      <c r="C153" s="153"/>
    </row>
    <row r="154" spans="1:57" ht="15.75" customHeight="1">
      <c r="A154" s="72"/>
      <c r="B154" s="153"/>
      <c r="C154" s="153"/>
    </row>
    <row r="155" spans="1:57" ht="15.75" customHeight="1">
      <c r="A155" s="72"/>
      <c r="B155" s="153"/>
      <c r="C155" s="153"/>
    </row>
    <row r="156" spans="1:57" ht="15.75" customHeight="1">
      <c r="A156" s="72"/>
      <c r="B156" s="153"/>
      <c r="C156" s="153"/>
    </row>
    <row r="157" spans="1:57" ht="15.75" customHeight="1">
      <c r="A157" s="72"/>
      <c r="B157" s="153"/>
      <c r="C157" s="153"/>
    </row>
    <row r="158" spans="1:57" ht="15.75" customHeight="1">
      <c r="A158" s="72"/>
      <c r="B158" s="153"/>
      <c r="C158" s="153"/>
    </row>
    <row r="159" spans="1:57" ht="15.75" customHeight="1">
      <c r="A159" s="72"/>
      <c r="B159" s="153"/>
      <c r="C159" s="153"/>
    </row>
    <row r="160" spans="1:57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 ht="15.75" customHeight="1">
      <c r="A175" s="72"/>
      <c r="B175" s="153"/>
      <c r="C175" s="153"/>
    </row>
    <row r="176" spans="1:3" ht="15.75" customHeight="1">
      <c r="A176" s="72"/>
      <c r="B176" s="153"/>
      <c r="C176" s="153"/>
    </row>
    <row r="177" spans="1:3" ht="15.75" customHeight="1">
      <c r="A177" s="72"/>
      <c r="B177" s="153"/>
      <c r="C177" s="153"/>
    </row>
    <row r="178" spans="1:3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  <row r="241" spans="1:3">
      <c r="A241" s="72"/>
      <c r="B241" s="153"/>
      <c r="C241" s="153"/>
    </row>
    <row r="242" spans="1:3">
      <c r="A242" s="72"/>
      <c r="B242" s="153"/>
      <c r="C242" s="153"/>
    </row>
    <row r="243" spans="1:3">
      <c r="A243" s="72"/>
      <c r="B243" s="153"/>
      <c r="C243" s="153"/>
    </row>
  </sheetData>
  <sheetProtection selectLockedCells="1"/>
  <protectedRanges>
    <protectedRange sqref="C59" name="Tartomány4"/>
    <protectedRange sqref="C71:C72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7:AA47"/>
    <mergeCell ref="AB47:AY47"/>
    <mergeCell ref="AZ47:BE47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4:AA54"/>
    <mergeCell ref="AB54:AY54"/>
    <mergeCell ref="AZ54:BE54"/>
    <mergeCell ref="A58:AA58"/>
    <mergeCell ref="A59:AA59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1/f. számú melléklet az  Állami légiközlekedési alapképzési szak tantervéhez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-0.249977111117893"/>
    <pageSetUpPr fitToPage="1"/>
  </sheetPr>
  <dimension ref="A1:BG240"/>
  <sheetViews>
    <sheetView view="pageBreakPreview" zoomScale="55" zoomScaleNormal="85" zoomScaleSheetLayoutView="55" workbookViewId="0">
      <pane xSplit="21" ySplit="11" topLeftCell="V12" activePane="bottomRight" state="frozen"/>
      <selection activeCell="AK15" sqref="AK15"/>
      <selection pane="topRight" activeCell="AK15" sqref="AK15"/>
      <selection pane="bottomLeft" activeCell="AK15" sqref="AK15"/>
      <selection pane="bottomRight" sqref="A1:BE50"/>
    </sheetView>
  </sheetViews>
  <sheetFormatPr defaultColWidth="10.6640625" defaultRowHeight="15.75"/>
  <cols>
    <col min="1" max="1" width="17.1640625" style="73" customWidth="1"/>
    <col min="2" max="2" width="7.1640625" style="154" customWidth="1"/>
    <col min="3" max="3" width="68.33203125" style="154" bestFit="1" customWidth="1"/>
    <col min="4" max="4" width="5.5" style="34" hidden="1" customWidth="1"/>
    <col min="5" max="5" width="6.83203125" style="34" hidden="1" customWidth="1"/>
    <col min="6" max="6" width="5.5" style="34" hidden="1" customWidth="1"/>
    <col min="7" max="7" width="6.83203125" style="34" hidden="1" customWidth="1"/>
    <col min="8" max="8" width="5.5" style="34" hidden="1" customWidth="1"/>
    <col min="9" max="9" width="5.6640625" style="34" hidden="1" customWidth="1"/>
    <col min="10" max="10" width="5.5" style="34" hidden="1" customWidth="1"/>
    <col min="11" max="11" width="6.83203125" style="34" hidden="1" customWidth="1"/>
    <col min="12" max="12" width="5.5" style="34" hidden="1" customWidth="1"/>
    <col min="13" max="13" width="6.83203125" style="34" hidden="1" customWidth="1"/>
    <col min="14" max="14" width="5.5" style="34" hidden="1" customWidth="1"/>
    <col min="15" max="15" width="5.6640625" style="34" hidden="1" customWidth="1"/>
    <col min="16" max="16" width="5.5" style="34" customWidth="1"/>
    <col min="17" max="17" width="6.83203125" style="34" customWidth="1"/>
    <col min="18" max="18" width="5.5" style="34" customWidth="1"/>
    <col min="19" max="19" width="6.83203125" style="34" customWidth="1"/>
    <col min="20" max="20" width="5.5" style="34" customWidth="1"/>
    <col min="21" max="21" width="5.6640625" style="34" customWidth="1"/>
    <col min="22" max="22" width="5.5" style="34" bestFit="1" customWidth="1"/>
    <col min="23" max="23" width="6.83203125" style="34" customWidth="1"/>
    <col min="24" max="24" width="5.5" style="34" bestFit="1" customWidth="1"/>
    <col min="25" max="25" width="6.83203125" style="34" customWidth="1"/>
    <col min="26" max="26" width="5.5" style="34" customWidth="1"/>
    <col min="27" max="27" width="5.6640625" style="34" bestFit="1" customWidth="1"/>
    <col min="28" max="28" width="5.5" style="34" customWidth="1"/>
    <col min="29" max="29" width="6.83203125" style="34" customWidth="1"/>
    <col min="30" max="30" width="5.5" style="34" customWidth="1"/>
    <col min="31" max="31" width="6.83203125" style="34" customWidth="1"/>
    <col min="32" max="32" width="5.5" style="34" customWidth="1"/>
    <col min="33" max="33" width="5.6640625" style="34" bestFit="1" customWidth="1"/>
    <col min="34" max="34" width="5.5" style="34" customWidth="1"/>
    <col min="35" max="35" width="6.83203125" style="34" customWidth="1"/>
    <col min="36" max="36" width="5.5" style="34" customWidth="1"/>
    <col min="37" max="37" width="6.83203125" style="34" customWidth="1"/>
    <col min="38" max="38" width="5.5" style="34" customWidth="1"/>
    <col min="39" max="39" width="8" style="34" bestFit="1" customWidth="1"/>
    <col min="40" max="40" width="5.5" style="34" bestFit="1" customWidth="1"/>
    <col min="41" max="41" width="6.83203125" style="34" customWidth="1"/>
    <col min="42" max="42" width="5.5" style="34" bestFit="1" customWidth="1"/>
    <col min="43" max="43" width="6.83203125" style="34" customWidth="1"/>
    <col min="44" max="44" width="5.5" style="34" customWidth="1"/>
    <col min="45" max="45" width="8" style="34" bestFit="1" customWidth="1"/>
    <col min="46" max="46" width="5.5" style="34" bestFit="1" customWidth="1"/>
    <col min="47" max="47" width="6.83203125" style="34" customWidth="1"/>
    <col min="48" max="48" width="5.5" style="34" bestFit="1" customWidth="1"/>
    <col min="49" max="49" width="6.83203125" style="34" customWidth="1"/>
    <col min="50" max="50" width="5.5" style="34" customWidth="1"/>
    <col min="51" max="51" width="8" style="34" bestFit="1" customWidth="1"/>
    <col min="52" max="52" width="6.83203125" style="34" bestFit="1" customWidth="1"/>
    <col min="53" max="53" width="11" style="34" bestFit="1" customWidth="1"/>
    <col min="54" max="54" width="6.83203125" style="34" bestFit="1" customWidth="1"/>
    <col min="55" max="55" width="8.1640625" style="34" bestFit="1" customWidth="1"/>
    <col min="56" max="56" width="11.1640625" style="34" bestFit="1" customWidth="1"/>
    <col min="57" max="57" width="9" style="34" customWidth="1"/>
    <col min="58" max="58" width="36.5" style="34" customWidth="1"/>
    <col min="59" max="59" width="39" style="34" customWidth="1"/>
    <col min="60" max="16384" width="10.6640625" style="34"/>
  </cols>
  <sheetData>
    <row r="1" spans="1:59" ht="21.95" customHeight="1">
      <c r="A1" s="824" t="s">
        <v>0</v>
      </c>
      <c r="B1" s="824"/>
      <c r="C1" s="824"/>
      <c r="D1" s="824"/>
      <c r="E1" s="824"/>
      <c r="F1" s="824"/>
      <c r="G1" s="824"/>
      <c r="H1" s="824"/>
      <c r="I1" s="824"/>
      <c r="J1" s="824"/>
      <c r="K1" s="824"/>
      <c r="L1" s="824"/>
      <c r="M1" s="824"/>
      <c r="N1" s="824"/>
      <c r="O1" s="824"/>
      <c r="P1" s="824"/>
      <c r="Q1" s="824"/>
      <c r="R1" s="824"/>
      <c r="S1" s="824"/>
      <c r="T1" s="824"/>
      <c r="U1" s="824"/>
      <c r="V1" s="824"/>
      <c r="W1" s="824"/>
      <c r="X1" s="824"/>
      <c r="Y1" s="824"/>
      <c r="Z1" s="824"/>
      <c r="AA1" s="824"/>
      <c r="AB1" s="824"/>
      <c r="AC1" s="824"/>
      <c r="AD1" s="824"/>
      <c r="AE1" s="824"/>
      <c r="AF1" s="824"/>
      <c r="AG1" s="824"/>
      <c r="AH1" s="824"/>
      <c r="AI1" s="824"/>
      <c r="AJ1" s="824"/>
      <c r="AK1" s="824"/>
      <c r="AL1" s="824"/>
      <c r="AM1" s="824"/>
      <c r="AN1" s="824"/>
      <c r="AO1" s="824"/>
      <c r="AP1" s="824"/>
      <c r="AQ1" s="824"/>
      <c r="AR1" s="824"/>
      <c r="AS1" s="824"/>
      <c r="AT1" s="824"/>
      <c r="AU1" s="824"/>
      <c r="AV1" s="824"/>
      <c r="AW1" s="824"/>
      <c r="AX1" s="824"/>
      <c r="AY1" s="824"/>
      <c r="AZ1" s="824"/>
      <c r="BA1" s="824"/>
      <c r="BB1" s="824"/>
      <c r="BC1" s="824"/>
      <c r="BD1" s="824"/>
      <c r="BE1" s="824"/>
    </row>
    <row r="2" spans="1:59" ht="21.95" customHeight="1">
      <c r="A2" s="757" t="s">
        <v>428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757"/>
      <c r="M2" s="757"/>
      <c r="N2" s="757"/>
      <c r="O2" s="757"/>
      <c r="P2" s="757"/>
      <c r="Q2" s="757"/>
      <c r="R2" s="757"/>
      <c r="S2" s="757"/>
      <c r="T2" s="757"/>
      <c r="U2" s="757"/>
      <c r="V2" s="757"/>
      <c r="W2" s="757"/>
      <c r="X2" s="757"/>
      <c r="Y2" s="757"/>
      <c r="Z2" s="757"/>
      <c r="AA2" s="757"/>
      <c r="AB2" s="757"/>
      <c r="AC2" s="757"/>
      <c r="AD2" s="757"/>
      <c r="AE2" s="757"/>
      <c r="AF2" s="757"/>
      <c r="AG2" s="757"/>
      <c r="AH2" s="757"/>
      <c r="AI2" s="757"/>
      <c r="AJ2" s="757"/>
      <c r="AK2" s="757"/>
      <c r="AL2" s="757"/>
      <c r="AM2" s="757"/>
      <c r="AN2" s="757"/>
      <c r="AO2" s="757"/>
      <c r="AP2" s="757"/>
      <c r="AQ2" s="757"/>
      <c r="AR2" s="757"/>
      <c r="AS2" s="757"/>
      <c r="AT2" s="757"/>
      <c r="AU2" s="757"/>
      <c r="AV2" s="757"/>
      <c r="AW2" s="757"/>
      <c r="AX2" s="757"/>
      <c r="AY2" s="757"/>
      <c r="AZ2" s="757"/>
      <c r="BA2" s="757"/>
      <c r="BB2" s="757"/>
      <c r="BC2" s="757"/>
      <c r="BD2" s="757"/>
      <c r="BE2" s="757"/>
    </row>
    <row r="3" spans="1:59" ht="23.25">
      <c r="A3" s="825" t="s">
        <v>440</v>
      </c>
      <c r="B3" s="825"/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825"/>
      <c r="Y3" s="825"/>
      <c r="Z3" s="825"/>
      <c r="AA3" s="825"/>
      <c r="AB3" s="825"/>
      <c r="AC3" s="825"/>
      <c r="AD3" s="825"/>
      <c r="AE3" s="825"/>
      <c r="AF3" s="825"/>
      <c r="AG3" s="825"/>
      <c r="AH3" s="825"/>
      <c r="AI3" s="825"/>
      <c r="AJ3" s="825"/>
      <c r="AK3" s="825"/>
      <c r="AL3" s="825"/>
      <c r="AM3" s="825"/>
      <c r="AN3" s="825"/>
      <c r="AO3" s="825"/>
      <c r="AP3" s="825"/>
      <c r="AQ3" s="825"/>
      <c r="AR3" s="825"/>
      <c r="AS3" s="825"/>
      <c r="AT3" s="825"/>
      <c r="AU3" s="825"/>
      <c r="AV3" s="825"/>
      <c r="AW3" s="825"/>
      <c r="AX3" s="825"/>
      <c r="AY3" s="825"/>
      <c r="AZ3" s="825"/>
      <c r="BA3" s="825"/>
      <c r="BB3" s="825"/>
      <c r="BC3" s="825"/>
      <c r="BD3" s="825"/>
      <c r="BE3" s="825"/>
    </row>
    <row r="4" spans="1:59" s="35" customFormat="1" ht="23.25">
      <c r="A4" s="825" t="s">
        <v>531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825"/>
      <c r="Y4" s="825"/>
      <c r="Z4" s="825"/>
      <c r="AA4" s="825"/>
      <c r="AB4" s="825"/>
      <c r="AC4" s="825"/>
      <c r="AD4" s="825"/>
      <c r="AE4" s="825"/>
      <c r="AF4" s="825"/>
      <c r="AG4" s="825"/>
      <c r="AH4" s="825"/>
      <c r="AI4" s="825"/>
      <c r="AJ4" s="825"/>
      <c r="AK4" s="825"/>
      <c r="AL4" s="825"/>
      <c r="AM4" s="825"/>
      <c r="AN4" s="825"/>
      <c r="AO4" s="825"/>
      <c r="AP4" s="825"/>
      <c r="AQ4" s="825"/>
      <c r="AR4" s="825"/>
      <c r="AS4" s="825"/>
      <c r="AT4" s="825"/>
      <c r="AU4" s="825"/>
      <c r="AV4" s="825"/>
      <c r="AW4" s="825"/>
      <c r="AX4" s="825"/>
      <c r="AY4" s="825"/>
      <c r="AZ4" s="825"/>
      <c r="BA4" s="825"/>
      <c r="BB4" s="825"/>
      <c r="BC4" s="825"/>
      <c r="BD4" s="825"/>
      <c r="BE4" s="825"/>
    </row>
    <row r="5" spans="1:59" ht="21.95" customHeight="1" thickBot="1">
      <c r="A5" s="757" t="s">
        <v>434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7"/>
      <c r="N5" s="757"/>
      <c r="O5" s="757"/>
      <c r="P5" s="757"/>
      <c r="Q5" s="757"/>
      <c r="R5" s="757"/>
      <c r="S5" s="757"/>
      <c r="T5" s="757"/>
      <c r="U5" s="757"/>
      <c r="V5" s="757"/>
      <c r="W5" s="757"/>
      <c r="X5" s="757"/>
      <c r="Y5" s="757"/>
      <c r="Z5" s="757"/>
      <c r="AA5" s="757"/>
      <c r="AB5" s="757"/>
      <c r="AC5" s="757"/>
      <c r="AD5" s="757"/>
      <c r="AE5" s="757"/>
      <c r="AF5" s="757"/>
      <c r="AG5" s="757"/>
      <c r="AH5" s="757"/>
      <c r="AI5" s="757"/>
      <c r="AJ5" s="757"/>
      <c r="AK5" s="757"/>
      <c r="AL5" s="757"/>
      <c r="AM5" s="757"/>
      <c r="AN5" s="757"/>
      <c r="AO5" s="757"/>
      <c r="AP5" s="757"/>
      <c r="AQ5" s="757"/>
      <c r="AR5" s="757"/>
      <c r="AS5" s="757"/>
      <c r="AT5" s="757"/>
      <c r="AU5" s="757"/>
      <c r="AV5" s="757"/>
      <c r="AW5" s="757"/>
      <c r="AX5" s="757"/>
      <c r="AY5" s="757"/>
      <c r="AZ5" s="757"/>
      <c r="BA5" s="757"/>
      <c r="BB5" s="757"/>
      <c r="BC5" s="757"/>
      <c r="BD5" s="757"/>
      <c r="BE5" s="757"/>
      <c r="BF5" s="35"/>
      <c r="BG5" s="35"/>
    </row>
    <row r="6" spans="1:59" ht="15.95" customHeight="1" thickTop="1" thickBot="1">
      <c r="A6" s="843" t="s">
        <v>1</v>
      </c>
      <c r="B6" s="846" t="s">
        <v>2</v>
      </c>
      <c r="C6" s="849" t="s">
        <v>3</v>
      </c>
      <c r="D6" s="852" t="s">
        <v>4</v>
      </c>
      <c r="E6" s="933"/>
      <c r="F6" s="933"/>
      <c r="G6" s="933"/>
      <c r="H6" s="933"/>
      <c r="I6" s="933"/>
      <c r="J6" s="933"/>
      <c r="K6" s="933"/>
      <c r="L6" s="933"/>
      <c r="M6" s="933"/>
      <c r="N6" s="933"/>
      <c r="O6" s="933"/>
      <c r="P6" s="933"/>
      <c r="Q6" s="933"/>
      <c r="R6" s="933"/>
      <c r="S6" s="933"/>
      <c r="T6" s="933"/>
      <c r="U6" s="933"/>
      <c r="V6" s="933"/>
      <c r="W6" s="933"/>
      <c r="X6" s="933"/>
      <c r="Y6" s="933"/>
      <c r="Z6" s="933"/>
      <c r="AA6" s="933"/>
      <c r="AB6" s="852" t="s">
        <v>4</v>
      </c>
      <c r="AC6" s="933"/>
      <c r="AD6" s="933"/>
      <c r="AE6" s="933"/>
      <c r="AF6" s="933"/>
      <c r="AG6" s="933"/>
      <c r="AH6" s="933"/>
      <c r="AI6" s="933"/>
      <c r="AJ6" s="933"/>
      <c r="AK6" s="933"/>
      <c r="AL6" s="933"/>
      <c r="AM6" s="933"/>
      <c r="AN6" s="933"/>
      <c r="AO6" s="933"/>
      <c r="AP6" s="933"/>
      <c r="AQ6" s="933"/>
      <c r="AR6" s="933"/>
      <c r="AS6" s="933"/>
      <c r="AT6" s="933"/>
      <c r="AU6" s="933"/>
      <c r="AV6" s="933"/>
      <c r="AW6" s="933"/>
      <c r="AX6" s="933"/>
      <c r="AY6" s="933"/>
      <c r="AZ6" s="826" t="s">
        <v>5</v>
      </c>
      <c r="BA6" s="925"/>
      <c r="BB6" s="925"/>
      <c r="BC6" s="925"/>
      <c r="BD6" s="925"/>
      <c r="BE6" s="926"/>
      <c r="BF6" s="892" t="s">
        <v>47</v>
      </c>
      <c r="BG6" s="935" t="s">
        <v>48</v>
      </c>
    </row>
    <row r="7" spans="1:59" ht="15.95" customHeight="1">
      <c r="A7" s="844"/>
      <c r="B7" s="847"/>
      <c r="C7" s="850"/>
      <c r="D7" s="832" t="s">
        <v>6</v>
      </c>
      <c r="E7" s="833"/>
      <c r="F7" s="833"/>
      <c r="G7" s="833"/>
      <c r="H7" s="833"/>
      <c r="I7" s="834"/>
      <c r="J7" s="835" t="s">
        <v>7</v>
      </c>
      <c r="K7" s="833"/>
      <c r="L7" s="833"/>
      <c r="M7" s="833"/>
      <c r="N7" s="833"/>
      <c r="O7" s="836"/>
      <c r="P7" s="832" t="s">
        <v>8</v>
      </c>
      <c r="Q7" s="833"/>
      <c r="R7" s="833"/>
      <c r="S7" s="833"/>
      <c r="T7" s="833"/>
      <c r="U7" s="834"/>
      <c r="V7" s="832" t="s">
        <v>9</v>
      </c>
      <c r="W7" s="833"/>
      <c r="X7" s="833"/>
      <c r="Y7" s="833"/>
      <c r="Z7" s="833"/>
      <c r="AA7" s="834"/>
      <c r="AB7" s="835" t="s">
        <v>10</v>
      </c>
      <c r="AC7" s="833"/>
      <c r="AD7" s="833"/>
      <c r="AE7" s="833"/>
      <c r="AF7" s="833"/>
      <c r="AG7" s="834"/>
      <c r="AH7" s="835" t="s">
        <v>11</v>
      </c>
      <c r="AI7" s="833"/>
      <c r="AJ7" s="833"/>
      <c r="AK7" s="833"/>
      <c r="AL7" s="833"/>
      <c r="AM7" s="836"/>
      <c r="AN7" s="832" t="s">
        <v>34</v>
      </c>
      <c r="AO7" s="833"/>
      <c r="AP7" s="833"/>
      <c r="AQ7" s="833"/>
      <c r="AR7" s="833"/>
      <c r="AS7" s="834"/>
      <c r="AT7" s="835" t="s">
        <v>35</v>
      </c>
      <c r="AU7" s="833"/>
      <c r="AV7" s="833"/>
      <c r="AW7" s="833"/>
      <c r="AX7" s="833"/>
      <c r="AY7" s="834"/>
      <c r="AZ7" s="927"/>
      <c r="BA7" s="928"/>
      <c r="BB7" s="928"/>
      <c r="BC7" s="928"/>
      <c r="BD7" s="928"/>
      <c r="BE7" s="929"/>
      <c r="BF7" s="841"/>
      <c r="BG7" s="838"/>
    </row>
    <row r="8" spans="1:59" ht="15.95" customHeight="1">
      <c r="A8" s="844"/>
      <c r="B8" s="847"/>
      <c r="C8" s="850"/>
      <c r="D8" s="891" t="s">
        <v>12</v>
      </c>
      <c r="E8" s="918"/>
      <c r="F8" s="883" t="s">
        <v>13</v>
      </c>
      <c r="G8" s="918"/>
      <c r="H8" s="885" t="s">
        <v>14</v>
      </c>
      <c r="I8" s="887" t="s">
        <v>36</v>
      </c>
      <c r="J8" s="888" t="s">
        <v>12</v>
      </c>
      <c r="K8" s="918"/>
      <c r="L8" s="883" t="s">
        <v>13</v>
      </c>
      <c r="M8" s="918"/>
      <c r="N8" s="885" t="s">
        <v>14</v>
      </c>
      <c r="O8" s="890" t="s">
        <v>36</v>
      </c>
      <c r="P8" s="891" t="s">
        <v>12</v>
      </c>
      <c r="Q8" s="918"/>
      <c r="R8" s="883" t="s">
        <v>13</v>
      </c>
      <c r="S8" s="918"/>
      <c r="T8" s="885" t="s">
        <v>14</v>
      </c>
      <c r="U8" s="887" t="s">
        <v>36</v>
      </c>
      <c r="V8" s="891" t="s">
        <v>12</v>
      </c>
      <c r="W8" s="918"/>
      <c r="X8" s="883" t="s">
        <v>13</v>
      </c>
      <c r="Y8" s="918"/>
      <c r="Z8" s="885" t="s">
        <v>14</v>
      </c>
      <c r="AA8" s="887" t="s">
        <v>36</v>
      </c>
      <c r="AB8" s="888" t="s">
        <v>12</v>
      </c>
      <c r="AC8" s="918"/>
      <c r="AD8" s="883" t="s">
        <v>13</v>
      </c>
      <c r="AE8" s="918"/>
      <c r="AF8" s="885" t="s">
        <v>14</v>
      </c>
      <c r="AG8" s="887" t="s">
        <v>36</v>
      </c>
      <c r="AH8" s="888" t="s">
        <v>12</v>
      </c>
      <c r="AI8" s="918"/>
      <c r="AJ8" s="883" t="s">
        <v>13</v>
      </c>
      <c r="AK8" s="918"/>
      <c r="AL8" s="885" t="s">
        <v>14</v>
      </c>
      <c r="AM8" s="890" t="s">
        <v>36</v>
      </c>
      <c r="AN8" s="891" t="s">
        <v>12</v>
      </c>
      <c r="AO8" s="918"/>
      <c r="AP8" s="883" t="s">
        <v>13</v>
      </c>
      <c r="AQ8" s="918"/>
      <c r="AR8" s="885" t="s">
        <v>14</v>
      </c>
      <c r="AS8" s="887" t="s">
        <v>36</v>
      </c>
      <c r="AT8" s="888" t="s">
        <v>12</v>
      </c>
      <c r="AU8" s="918"/>
      <c r="AV8" s="883" t="s">
        <v>13</v>
      </c>
      <c r="AW8" s="918"/>
      <c r="AX8" s="885" t="s">
        <v>14</v>
      </c>
      <c r="AY8" s="889" t="s">
        <v>36</v>
      </c>
      <c r="AZ8" s="888" t="s">
        <v>12</v>
      </c>
      <c r="BA8" s="918"/>
      <c r="BB8" s="883" t="s">
        <v>13</v>
      </c>
      <c r="BC8" s="918"/>
      <c r="BD8" s="885" t="s">
        <v>14</v>
      </c>
      <c r="BE8" s="886" t="s">
        <v>43</v>
      </c>
      <c r="BF8" s="934"/>
      <c r="BG8" s="839"/>
    </row>
    <row r="9" spans="1:59" s="45" customFormat="1" ht="80.099999999999994" customHeight="1" thickBot="1">
      <c r="A9" s="845"/>
      <c r="B9" s="848"/>
      <c r="C9" s="932"/>
      <c r="D9" s="37" t="s">
        <v>37</v>
      </c>
      <c r="E9" s="350" t="s">
        <v>38</v>
      </c>
      <c r="F9" s="351" t="s">
        <v>37</v>
      </c>
      <c r="G9" s="350" t="s">
        <v>38</v>
      </c>
      <c r="H9" s="919"/>
      <c r="I9" s="921"/>
      <c r="J9" s="352" t="s">
        <v>37</v>
      </c>
      <c r="K9" s="350" t="s">
        <v>38</v>
      </c>
      <c r="L9" s="351" t="s">
        <v>37</v>
      </c>
      <c r="M9" s="350" t="s">
        <v>38</v>
      </c>
      <c r="N9" s="919"/>
      <c r="O9" s="924"/>
      <c r="P9" s="37" t="s">
        <v>37</v>
      </c>
      <c r="Q9" s="350" t="s">
        <v>38</v>
      </c>
      <c r="R9" s="351" t="s">
        <v>37</v>
      </c>
      <c r="S9" s="350" t="s">
        <v>38</v>
      </c>
      <c r="T9" s="919"/>
      <c r="U9" s="921"/>
      <c r="V9" s="37" t="s">
        <v>37</v>
      </c>
      <c r="W9" s="350" t="s">
        <v>38</v>
      </c>
      <c r="X9" s="351" t="s">
        <v>37</v>
      </c>
      <c r="Y9" s="350" t="s">
        <v>38</v>
      </c>
      <c r="Z9" s="919"/>
      <c r="AA9" s="921"/>
      <c r="AB9" s="352" t="s">
        <v>37</v>
      </c>
      <c r="AC9" s="350" t="s">
        <v>38</v>
      </c>
      <c r="AD9" s="351" t="s">
        <v>37</v>
      </c>
      <c r="AE9" s="350" t="s">
        <v>38</v>
      </c>
      <c r="AF9" s="919"/>
      <c r="AG9" s="921"/>
      <c r="AH9" s="352" t="s">
        <v>37</v>
      </c>
      <c r="AI9" s="350" t="s">
        <v>38</v>
      </c>
      <c r="AJ9" s="351" t="s">
        <v>37</v>
      </c>
      <c r="AK9" s="350" t="s">
        <v>38</v>
      </c>
      <c r="AL9" s="919"/>
      <c r="AM9" s="924"/>
      <c r="AN9" s="37" t="s">
        <v>37</v>
      </c>
      <c r="AO9" s="350" t="s">
        <v>38</v>
      </c>
      <c r="AP9" s="351" t="s">
        <v>37</v>
      </c>
      <c r="AQ9" s="350" t="s">
        <v>38</v>
      </c>
      <c r="AR9" s="919"/>
      <c r="AS9" s="921"/>
      <c r="AT9" s="352" t="s">
        <v>37</v>
      </c>
      <c r="AU9" s="350" t="s">
        <v>38</v>
      </c>
      <c r="AV9" s="351" t="s">
        <v>37</v>
      </c>
      <c r="AW9" s="350" t="s">
        <v>38</v>
      </c>
      <c r="AX9" s="919"/>
      <c r="AY9" s="923"/>
      <c r="AZ9" s="352" t="s">
        <v>37</v>
      </c>
      <c r="BA9" s="350" t="s">
        <v>39</v>
      </c>
      <c r="BB9" s="351" t="s">
        <v>37</v>
      </c>
      <c r="BC9" s="350" t="s">
        <v>39</v>
      </c>
      <c r="BD9" s="919"/>
      <c r="BE9" s="815"/>
      <c r="BF9" s="348"/>
      <c r="BG9" s="205"/>
    </row>
    <row r="10" spans="1:59" s="45" customFormat="1" ht="15.75" customHeight="1" thickBot="1">
      <c r="A10" s="41"/>
      <c r="B10" s="42"/>
      <c r="C10" s="43" t="s">
        <v>54</v>
      </c>
      <c r="D10" s="44">
        <f>ÁLK_ALAPOZÓ!D58</f>
        <v>0</v>
      </c>
      <c r="E10" s="109">
        <f>ÁLK_ALAPOZÓ!E58</f>
        <v>0</v>
      </c>
      <c r="F10" s="109">
        <f>ÁLK_ALAPOZÓ!F58</f>
        <v>40</v>
      </c>
      <c r="G10" s="109">
        <f>ÁLK_ALAPOZÓ!G58</f>
        <v>600</v>
      </c>
      <c r="H10" s="109">
        <f>ÁLK_ALAPOZÓ!H58</f>
        <v>27</v>
      </c>
      <c r="I10" s="109" t="str">
        <f>ÁLK_ALAPOZÓ!I58</f>
        <v>x</v>
      </c>
      <c r="J10" s="44">
        <f>ÁLK_ALAPOZÓ!J58</f>
        <v>19</v>
      </c>
      <c r="K10" s="109">
        <f>ÁLK_ALAPOZÓ!K58</f>
        <v>266</v>
      </c>
      <c r="L10" s="109">
        <f>ÁLK_ALAPOZÓ!L58</f>
        <v>11</v>
      </c>
      <c r="M10" s="109">
        <f>ÁLK_ALAPOZÓ!M58</f>
        <v>154</v>
      </c>
      <c r="N10" s="109">
        <f>ÁLK_ALAPOZÓ!N58</f>
        <v>29</v>
      </c>
      <c r="O10" s="109" t="str">
        <f>ÁLK_ALAPOZÓ!O58</f>
        <v>x</v>
      </c>
      <c r="P10" s="44">
        <f>ÁLK_ALAPOZÓ!P58</f>
        <v>10</v>
      </c>
      <c r="Q10" s="109">
        <f>ÁLK_ALAPOZÓ!Q58</f>
        <v>140</v>
      </c>
      <c r="R10" s="109">
        <f>ÁLK_ALAPOZÓ!R58</f>
        <v>21</v>
      </c>
      <c r="S10" s="109">
        <f>ÁLK_ALAPOZÓ!S58</f>
        <v>304</v>
      </c>
      <c r="T10" s="109">
        <f>ÁLK_ALAPOZÓ!T58</f>
        <v>28</v>
      </c>
      <c r="U10" s="109" t="str">
        <f>ÁLK_ALAPOZÓ!U58</f>
        <v>x</v>
      </c>
      <c r="V10" s="44">
        <f>ÁLK_ALAPOZÓ!V58</f>
        <v>4</v>
      </c>
      <c r="W10" s="109">
        <f>ÁLK_ALAPOZÓ!W58</f>
        <v>56</v>
      </c>
      <c r="X10" s="109">
        <f>ÁLK_ALAPOZÓ!X58</f>
        <v>10</v>
      </c>
      <c r="Y10" s="109">
        <f>ÁLK_ALAPOZÓ!Y58</f>
        <v>140</v>
      </c>
      <c r="Z10" s="109">
        <f>ÁLK_ALAPOZÓ!Z58</f>
        <v>13</v>
      </c>
      <c r="AA10" s="109" t="str">
        <f>ÁLK_ALAPOZÓ!AA58</f>
        <v>x</v>
      </c>
      <c r="AB10" s="44">
        <f>ÁLK_ALAPOZÓ!AB58</f>
        <v>3</v>
      </c>
      <c r="AC10" s="109">
        <f>ÁLK_ALAPOZÓ!AC58</f>
        <v>42</v>
      </c>
      <c r="AD10" s="109">
        <f>ÁLK_ALAPOZÓ!AD58</f>
        <v>3</v>
      </c>
      <c r="AE10" s="109">
        <f>ÁLK_ALAPOZÓ!AE58</f>
        <v>42</v>
      </c>
      <c r="AF10" s="109">
        <f>ÁLK_ALAPOZÓ!AF58</f>
        <v>7</v>
      </c>
      <c r="AG10" s="109" t="str">
        <f>ÁLK_ALAPOZÓ!AG58</f>
        <v>x</v>
      </c>
      <c r="AH10" s="44">
        <f>ÁLK_ALAPOZÓ!AH58</f>
        <v>1</v>
      </c>
      <c r="AI10" s="109">
        <f>ÁLK_ALAPOZÓ!AI58</f>
        <v>14</v>
      </c>
      <c r="AJ10" s="109">
        <f>ÁLK_ALAPOZÓ!AJ58</f>
        <v>3</v>
      </c>
      <c r="AK10" s="109">
        <f>ÁLK_ALAPOZÓ!AK58</f>
        <v>42</v>
      </c>
      <c r="AL10" s="109">
        <f>ÁLK_ALAPOZÓ!AL58</f>
        <v>4</v>
      </c>
      <c r="AM10" s="109" t="str">
        <f>ÁLK_ALAPOZÓ!AM58</f>
        <v>x</v>
      </c>
      <c r="AN10" s="44">
        <f>ÁLK_ALAPOZÓ!AN58</f>
        <v>0</v>
      </c>
      <c r="AO10" s="109">
        <f>ÁLK_ALAPOZÓ!AO58</f>
        <v>0</v>
      </c>
      <c r="AP10" s="109">
        <f>ÁLK_ALAPOZÓ!AP58</f>
        <v>2</v>
      </c>
      <c r="AQ10" s="109">
        <f>ÁLK_ALAPOZÓ!AQ58</f>
        <v>28</v>
      </c>
      <c r="AR10" s="109">
        <f>ÁLK_ALAPOZÓ!AR58</f>
        <v>2</v>
      </c>
      <c r="AS10" s="109" t="str">
        <f>ÁLK_ALAPOZÓ!AS58</f>
        <v>x</v>
      </c>
      <c r="AT10" s="44">
        <f>ÁLK_ALAPOZÓ!AT58</f>
        <v>2</v>
      </c>
      <c r="AU10" s="109">
        <f>ÁLK_ALAPOZÓ!AU58</f>
        <v>28</v>
      </c>
      <c r="AV10" s="109">
        <f>ÁLK_ALAPOZÓ!AV58</f>
        <v>2</v>
      </c>
      <c r="AW10" s="109">
        <f>ÁLK_ALAPOZÓ!AW58</f>
        <v>28</v>
      </c>
      <c r="AX10" s="109">
        <f>ÁLK_ALAPOZÓ!AX58</f>
        <v>12</v>
      </c>
      <c r="AY10" s="111" t="str">
        <f>ÁLK_ALAPOZÓ!AY58</f>
        <v>x</v>
      </c>
      <c r="AZ10" s="189">
        <f>SUM(ÁLK_ALAPOZÓ!AZ58)</f>
        <v>39</v>
      </c>
      <c r="BA10" s="109">
        <f>SUM(ÁLK_ALAPOZÓ!BA58)</f>
        <v>546</v>
      </c>
      <c r="BB10" s="109">
        <f>SUM(ÁLK_ALAPOZÓ!BB58)</f>
        <v>92</v>
      </c>
      <c r="BC10" s="109">
        <f>SUM(ÁLK_ALAPOZÓ!BC58)</f>
        <v>1458</v>
      </c>
      <c r="BD10" s="109">
        <f>SUM(ÁLK_ALAPOZÓ!BD58)</f>
        <v>122</v>
      </c>
      <c r="BE10" s="111">
        <f>SUM(ÁLK_ALAPOZÓ!BE58)</f>
        <v>131</v>
      </c>
      <c r="BF10" s="407"/>
      <c r="BG10" s="207"/>
    </row>
    <row r="11" spans="1:59" ht="15.75" customHeight="1">
      <c r="A11" s="46" t="s">
        <v>7</v>
      </c>
      <c r="B11" s="47"/>
      <c r="C11" s="48" t="s">
        <v>50</v>
      </c>
      <c r="D11" s="49"/>
      <c r="E11" s="50"/>
      <c r="F11" s="51"/>
      <c r="G11" s="50"/>
      <c r="H11" s="51"/>
      <c r="I11" s="52"/>
      <c r="J11" s="51"/>
      <c r="K11" s="50"/>
      <c r="L11" s="51"/>
      <c r="M11" s="50"/>
      <c r="N11" s="51"/>
      <c r="O11" s="52"/>
      <c r="P11" s="51"/>
      <c r="Q11" s="50"/>
      <c r="R11" s="51"/>
      <c r="S11" s="50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0"/>
      <c r="AJ11" s="51"/>
      <c r="AK11" s="50"/>
      <c r="AL11" s="51"/>
      <c r="AM11" s="52"/>
      <c r="AN11" s="51"/>
      <c r="AO11" s="50"/>
      <c r="AP11" s="51"/>
      <c r="AQ11" s="50"/>
      <c r="AR11" s="51"/>
      <c r="AS11" s="52"/>
      <c r="AT11" s="51"/>
      <c r="AU11" s="50"/>
      <c r="AV11" s="51"/>
      <c r="AW11" s="50"/>
      <c r="AX11" s="51"/>
      <c r="AY11" s="53"/>
      <c r="AZ11" s="54"/>
      <c r="BA11" s="54"/>
      <c r="BB11" s="54"/>
      <c r="BC11" s="54"/>
      <c r="BD11" s="54"/>
      <c r="BE11" s="289"/>
    </row>
    <row r="12" spans="1:59" ht="15.75" customHeight="1">
      <c r="A12" s="648" t="s">
        <v>576</v>
      </c>
      <c r="B12" s="394" t="s">
        <v>15</v>
      </c>
      <c r="C12" s="439" t="s">
        <v>542</v>
      </c>
      <c r="D12" s="209"/>
      <c r="E12" s="210" t="str">
        <f t="shared" ref="E12:E17" si="0">IF(D12*14=0,"",D12*14)</f>
        <v/>
      </c>
      <c r="F12" s="209"/>
      <c r="G12" s="210" t="str">
        <f t="shared" ref="G12:G17" si="1">IF(F12*14=0,"",F12*14)</f>
        <v/>
      </c>
      <c r="H12" s="209"/>
      <c r="I12" s="211"/>
      <c r="J12" s="308"/>
      <c r="K12" s="210" t="str">
        <f t="shared" ref="K12:K17" si="2">IF(J12*14=0,"",J12*14)</f>
        <v/>
      </c>
      <c r="L12" s="213"/>
      <c r="M12" s="210" t="str">
        <f t="shared" ref="M12:M17" si="3">IF(L12*14=0,"",L12*14)</f>
        <v/>
      </c>
      <c r="N12" s="213"/>
      <c r="O12" s="214"/>
      <c r="P12" s="213">
        <v>1</v>
      </c>
      <c r="Q12" s="210">
        <f t="shared" ref="Q12:Q17" si="4">IF(P12*14=0,"",P12*14)</f>
        <v>14</v>
      </c>
      <c r="R12" s="213">
        <v>1</v>
      </c>
      <c r="S12" s="210">
        <f t="shared" ref="S12:S17" si="5">IF(R12*14=0,"",R12*14)</f>
        <v>14</v>
      </c>
      <c r="T12" s="653">
        <v>2</v>
      </c>
      <c r="U12" s="215" t="s">
        <v>150</v>
      </c>
      <c r="V12" s="308"/>
      <c r="W12" s="210" t="str">
        <f t="shared" ref="W12:W17" si="6">IF(V12*14=0,"",V12*14)</f>
        <v/>
      </c>
      <c r="X12" s="213"/>
      <c r="Y12" s="210" t="str">
        <f t="shared" ref="Y12:Y17" si="7">IF(X12*14=0,"",X12*14)</f>
        <v/>
      </c>
      <c r="Z12" s="213"/>
      <c r="AA12" s="214"/>
      <c r="AB12" s="213"/>
      <c r="AC12" s="210" t="str">
        <f t="shared" ref="AC12:AC17" si="8">IF(AB12*14=0,"",AB12*14)</f>
        <v/>
      </c>
      <c r="AD12" s="213"/>
      <c r="AE12" s="210" t="str">
        <f t="shared" ref="AE12:AE17" si="9">IF(AD12*14=0,"",AD12*14)</f>
        <v/>
      </c>
      <c r="AF12" s="213"/>
      <c r="AG12" s="215"/>
      <c r="AH12" s="308"/>
      <c r="AI12" s="210" t="str">
        <f t="shared" ref="AI12:AI17" si="10">IF(AH12*14=0,"",AH12*14)</f>
        <v/>
      </c>
      <c r="AJ12" s="213"/>
      <c r="AK12" s="210" t="str">
        <f t="shared" ref="AK12:AK17" si="11">IF(AJ12*14=0,"",AJ12*14)</f>
        <v/>
      </c>
      <c r="AL12" s="213"/>
      <c r="AM12" s="214"/>
      <c r="AN12" s="308"/>
      <c r="AO12" s="210" t="str">
        <f t="shared" ref="AO12:AO17" si="12">IF(AN12*14=0,"",AN12*14)</f>
        <v/>
      </c>
      <c r="AP12" s="213"/>
      <c r="AQ12" s="210" t="str">
        <f t="shared" ref="AQ12:AQ17" si="13">IF(AP12*14=0,"",AP12*14)</f>
        <v/>
      </c>
      <c r="AR12" s="213"/>
      <c r="AS12" s="214"/>
      <c r="AT12" s="213"/>
      <c r="AU12" s="210" t="str">
        <f t="shared" ref="AU12:AU17" si="14">IF(AT12*14=0,"",AT12*14)</f>
        <v/>
      </c>
      <c r="AV12" s="213"/>
      <c r="AW12" s="210" t="str">
        <f t="shared" ref="AW12:AW17" si="15">IF(AV12*14=0,"",AV12*14)</f>
        <v/>
      </c>
      <c r="AX12" s="213"/>
      <c r="AY12" s="213"/>
      <c r="AZ12" s="353">
        <f t="shared" ref="AZ12:AZ17" si="16">IF(D12+J12+P12+V12+AB12+AH12+AN12+AT12=0,"",D12+J12+P12+V12+AB12+AH12+AN12+AT12)</f>
        <v>1</v>
      </c>
      <c r="BA12" s="210">
        <f t="shared" ref="BA12:BA17" si="17">IF((D12+J12+P12+V12+AB12+AH12+AN12+AT12)*14=0,"",(D12+J12+P12+V12+AB12+AH12+AN12+AT12)*14)</f>
        <v>14</v>
      </c>
      <c r="BB12" s="216">
        <f t="shared" ref="BB12:BB17" si="18">IF(F12+L12+R12+X12+AD12+AJ12+AP12+AV12=0,"",F12+L12+R12+X12+AD12+AJ12+AP12+AV12)</f>
        <v>1</v>
      </c>
      <c r="BC12" s="210">
        <f t="shared" ref="BC12:BC17" si="19">IF((L12+F12+R12+X12+AD12+AJ12+AP12+AV12)*14=0,"",(L12+F12+R12+X12+AD12+AJ12+AP12+AV12)*14)</f>
        <v>14</v>
      </c>
      <c r="BD12" s="216">
        <f t="shared" ref="BD12:BD17" si="20">IF(N12+H12+T12+Z12+AF12+AL12+AR12+AX12=0,"",N12+H12+T12+Z12+AF12+AL12+AR12+AX12)</f>
        <v>2</v>
      </c>
      <c r="BE12" s="291">
        <f t="shared" ref="BE12:BE17" si="21">IF(D12+F12+L12+J12+P12+R12+V12+X12+AB12+AD12+AH12+AJ12+AN12+AP12+AT12+AV12=0,"",D12+F12+L12+J12+P12+R12+V12+X12+AB12+AD12+AH12+AJ12+AN12+AP12+AT12+AV12)</f>
        <v>2</v>
      </c>
      <c r="BF12" s="217" t="s">
        <v>234</v>
      </c>
      <c r="BG12" s="218" t="s">
        <v>570</v>
      </c>
    </row>
    <row r="13" spans="1:59" ht="15.75" customHeight="1">
      <c r="A13" s="392" t="s">
        <v>361</v>
      </c>
      <c r="B13" s="393" t="s">
        <v>15</v>
      </c>
      <c r="C13" s="304" t="s">
        <v>155</v>
      </c>
      <c r="D13" s="209"/>
      <c r="E13" s="210" t="str">
        <f t="shared" si="0"/>
        <v/>
      </c>
      <c r="F13" s="209"/>
      <c r="G13" s="210" t="str">
        <f t="shared" si="1"/>
        <v/>
      </c>
      <c r="H13" s="209"/>
      <c r="I13" s="211"/>
      <c r="J13" s="308"/>
      <c r="K13" s="210" t="str">
        <f t="shared" si="2"/>
        <v/>
      </c>
      <c r="L13" s="213"/>
      <c r="M13" s="210" t="str">
        <f t="shared" si="3"/>
        <v/>
      </c>
      <c r="N13" s="213"/>
      <c r="O13" s="214"/>
      <c r="P13" s="213"/>
      <c r="Q13" s="210" t="str">
        <f t="shared" si="4"/>
        <v/>
      </c>
      <c r="R13" s="213"/>
      <c r="S13" s="210" t="str">
        <f t="shared" si="5"/>
        <v/>
      </c>
      <c r="T13" s="213"/>
      <c r="U13" s="215"/>
      <c r="V13" s="308">
        <v>3</v>
      </c>
      <c r="W13" s="210">
        <f t="shared" si="6"/>
        <v>42</v>
      </c>
      <c r="X13" s="213">
        <v>2</v>
      </c>
      <c r="Y13" s="210">
        <f t="shared" si="7"/>
        <v>28</v>
      </c>
      <c r="Z13" s="209">
        <v>5</v>
      </c>
      <c r="AA13" s="214" t="s">
        <v>15</v>
      </c>
      <c r="AB13" s="213"/>
      <c r="AC13" s="210" t="str">
        <f t="shared" si="8"/>
        <v/>
      </c>
      <c r="AD13" s="213"/>
      <c r="AE13" s="210" t="str">
        <f t="shared" si="9"/>
        <v/>
      </c>
      <c r="AF13" s="213"/>
      <c r="AG13" s="215"/>
      <c r="AH13" s="308"/>
      <c r="AI13" s="210" t="str">
        <f t="shared" si="10"/>
        <v/>
      </c>
      <c r="AJ13" s="213"/>
      <c r="AK13" s="210" t="str">
        <f t="shared" si="11"/>
        <v/>
      </c>
      <c r="AL13" s="213"/>
      <c r="AM13" s="214"/>
      <c r="AN13" s="308"/>
      <c r="AO13" s="210" t="str">
        <f t="shared" si="12"/>
        <v/>
      </c>
      <c r="AP13" s="213"/>
      <c r="AQ13" s="210" t="str">
        <f t="shared" si="13"/>
        <v/>
      </c>
      <c r="AR13" s="213"/>
      <c r="AS13" s="214"/>
      <c r="AT13" s="213"/>
      <c r="AU13" s="210" t="str">
        <f t="shared" si="14"/>
        <v/>
      </c>
      <c r="AV13" s="213"/>
      <c r="AW13" s="210" t="str">
        <f t="shared" si="15"/>
        <v/>
      </c>
      <c r="AX13" s="213"/>
      <c r="AY13" s="213"/>
      <c r="AZ13" s="353">
        <f t="shared" si="16"/>
        <v>3</v>
      </c>
      <c r="BA13" s="210">
        <f t="shared" si="17"/>
        <v>42</v>
      </c>
      <c r="BB13" s="216">
        <f t="shared" si="18"/>
        <v>2</v>
      </c>
      <c r="BC13" s="210">
        <f t="shared" si="19"/>
        <v>28</v>
      </c>
      <c r="BD13" s="216">
        <f t="shared" si="20"/>
        <v>5</v>
      </c>
      <c r="BE13" s="291">
        <f t="shared" si="21"/>
        <v>5</v>
      </c>
      <c r="BF13" s="217" t="s">
        <v>253</v>
      </c>
      <c r="BG13" s="218" t="s">
        <v>254</v>
      </c>
    </row>
    <row r="14" spans="1:59" ht="15.75" customHeight="1">
      <c r="A14" s="648" t="s">
        <v>577</v>
      </c>
      <c r="B14" s="394" t="s">
        <v>15</v>
      </c>
      <c r="C14" s="439" t="s">
        <v>535</v>
      </c>
      <c r="D14" s="209"/>
      <c r="E14" s="210" t="str">
        <f t="shared" si="0"/>
        <v/>
      </c>
      <c r="F14" s="209"/>
      <c r="G14" s="210" t="str">
        <f t="shared" si="1"/>
        <v/>
      </c>
      <c r="H14" s="209"/>
      <c r="I14" s="211"/>
      <c r="J14" s="308"/>
      <c r="K14" s="210" t="str">
        <f t="shared" si="2"/>
        <v/>
      </c>
      <c r="L14" s="213"/>
      <c r="M14" s="210" t="str">
        <f t="shared" si="3"/>
        <v/>
      </c>
      <c r="N14" s="213"/>
      <c r="O14" s="214"/>
      <c r="P14" s="213"/>
      <c r="Q14" s="210" t="str">
        <f t="shared" si="4"/>
        <v/>
      </c>
      <c r="R14" s="213"/>
      <c r="S14" s="210" t="str">
        <f t="shared" si="5"/>
        <v/>
      </c>
      <c r="T14" s="213"/>
      <c r="U14" s="215"/>
      <c r="V14" s="308">
        <v>1</v>
      </c>
      <c r="W14" s="210">
        <f t="shared" si="6"/>
        <v>14</v>
      </c>
      <c r="X14" s="213">
        <v>1</v>
      </c>
      <c r="Y14" s="210">
        <f t="shared" si="7"/>
        <v>14</v>
      </c>
      <c r="Z14" s="653">
        <v>2</v>
      </c>
      <c r="AA14" s="214" t="s">
        <v>150</v>
      </c>
      <c r="AB14" s="213"/>
      <c r="AC14" s="210" t="str">
        <f t="shared" si="8"/>
        <v/>
      </c>
      <c r="AD14" s="213"/>
      <c r="AE14" s="210" t="str">
        <f t="shared" si="9"/>
        <v/>
      </c>
      <c r="AF14" s="213"/>
      <c r="AG14" s="215"/>
      <c r="AH14" s="308"/>
      <c r="AI14" s="210" t="str">
        <f t="shared" si="10"/>
        <v/>
      </c>
      <c r="AJ14" s="213"/>
      <c r="AK14" s="210" t="str">
        <f t="shared" si="11"/>
        <v/>
      </c>
      <c r="AL14" s="213"/>
      <c r="AM14" s="214"/>
      <c r="AN14" s="308"/>
      <c r="AO14" s="210" t="str">
        <f t="shared" si="12"/>
        <v/>
      </c>
      <c r="AP14" s="213"/>
      <c r="AQ14" s="210" t="str">
        <f t="shared" si="13"/>
        <v/>
      </c>
      <c r="AR14" s="213"/>
      <c r="AS14" s="214"/>
      <c r="AT14" s="213"/>
      <c r="AU14" s="210" t="str">
        <f t="shared" si="14"/>
        <v/>
      </c>
      <c r="AV14" s="213"/>
      <c r="AW14" s="210" t="str">
        <f t="shared" si="15"/>
        <v/>
      </c>
      <c r="AX14" s="213"/>
      <c r="AY14" s="213"/>
      <c r="AZ14" s="353">
        <f t="shared" si="16"/>
        <v>1</v>
      </c>
      <c r="BA14" s="210">
        <f t="shared" si="17"/>
        <v>14</v>
      </c>
      <c r="BB14" s="216">
        <f t="shared" si="18"/>
        <v>1</v>
      </c>
      <c r="BC14" s="210">
        <f t="shared" si="19"/>
        <v>14</v>
      </c>
      <c r="BD14" s="216">
        <f t="shared" si="20"/>
        <v>2</v>
      </c>
      <c r="BE14" s="291">
        <f t="shared" si="21"/>
        <v>2</v>
      </c>
      <c r="BF14" s="217" t="s">
        <v>234</v>
      </c>
      <c r="BG14" s="218" t="s">
        <v>570</v>
      </c>
    </row>
    <row r="15" spans="1:59" ht="15.75" customHeight="1">
      <c r="A15" s="648" t="s">
        <v>578</v>
      </c>
      <c r="B15" s="394" t="s">
        <v>15</v>
      </c>
      <c r="C15" s="439" t="s">
        <v>536</v>
      </c>
      <c r="D15" s="209"/>
      <c r="E15" s="210" t="str">
        <f t="shared" si="0"/>
        <v/>
      </c>
      <c r="F15" s="209"/>
      <c r="G15" s="210" t="str">
        <f t="shared" si="1"/>
        <v/>
      </c>
      <c r="H15" s="209"/>
      <c r="I15" s="211"/>
      <c r="J15" s="308"/>
      <c r="K15" s="210" t="str">
        <f t="shared" si="2"/>
        <v/>
      </c>
      <c r="L15" s="213"/>
      <c r="M15" s="210" t="str">
        <f t="shared" si="3"/>
        <v/>
      </c>
      <c r="N15" s="213"/>
      <c r="O15" s="214"/>
      <c r="P15" s="213"/>
      <c r="Q15" s="210" t="str">
        <f t="shared" si="4"/>
        <v/>
      </c>
      <c r="R15" s="213"/>
      <c r="S15" s="210" t="str">
        <f t="shared" si="5"/>
        <v/>
      </c>
      <c r="T15" s="213"/>
      <c r="U15" s="215"/>
      <c r="V15" s="308">
        <v>2</v>
      </c>
      <c r="W15" s="210">
        <f t="shared" si="6"/>
        <v>28</v>
      </c>
      <c r="X15" s="213">
        <v>1</v>
      </c>
      <c r="Y15" s="210">
        <f t="shared" si="7"/>
        <v>14</v>
      </c>
      <c r="Z15" s="653">
        <v>2</v>
      </c>
      <c r="AA15" s="214" t="s">
        <v>150</v>
      </c>
      <c r="AB15" s="213"/>
      <c r="AC15" s="210" t="str">
        <f t="shared" si="8"/>
        <v/>
      </c>
      <c r="AD15" s="213"/>
      <c r="AE15" s="210" t="str">
        <f t="shared" si="9"/>
        <v/>
      </c>
      <c r="AF15" s="213"/>
      <c r="AG15" s="215"/>
      <c r="AH15" s="308"/>
      <c r="AI15" s="210" t="str">
        <f t="shared" si="10"/>
        <v/>
      </c>
      <c r="AJ15" s="213"/>
      <c r="AK15" s="210" t="str">
        <f t="shared" si="11"/>
        <v/>
      </c>
      <c r="AL15" s="213"/>
      <c r="AM15" s="214"/>
      <c r="AN15" s="308"/>
      <c r="AO15" s="210" t="str">
        <f t="shared" si="12"/>
        <v/>
      </c>
      <c r="AP15" s="213"/>
      <c r="AQ15" s="210" t="str">
        <f t="shared" si="13"/>
        <v/>
      </c>
      <c r="AR15" s="213"/>
      <c r="AS15" s="214"/>
      <c r="AT15" s="213"/>
      <c r="AU15" s="210" t="str">
        <f t="shared" si="14"/>
        <v/>
      </c>
      <c r="AV15" s="213"/>
      <c r="AW15" s="210" t="str">
        <f t="shared" si="15"/>
        <v/>
      </c>
      <c r="AX15" s="213"/>
      <c r="AY15" s="213"/>
      <c r="AZ15" s="353">
        <f t="shared" si="16"/>
        <v>2</v>
      </c>
      <c r="BA15" s="210">
        <f t="shared" si="17"/>
        <v>28</v>
      </c>
      <c r="BB15" s="216">
        <f t="shared" si="18"/>
        <v>1</v>
      </c>
      <c r="BC15" s="210">
        <f t="shared" si="19"/>
        <v>14</v>
      </c>
      <c r="BD15" s="216">
        <f t="shared" si="20"/>
        <v>2</v>
      </c>
      <c r="BE15" s="291">
        <f t="shared" si="21"/>
        <v>3</v>
      </c>
      <c r="BF15" s="217" t="s">
        <v>234</v>
      </c>
      <c r="BG15" s="218" t="s">
        <v>570</v>
      </c>
    </row>
    <row r="16" spans="1:59" ht="15.75" customHeight="1">
      <c r="A16" s="648" t="s">
        <v>579</v>
      </c>
      <c r="B16" s="394" t="s">
        <v>15</v>
      </c>
      <c r="C16" s="439" t="s">
        <v>537</v>
      </c>
      <c r="D16" s="209"/>
      <c r="E16" s="210" t="str">
        <f t="shared" si="0"/>
        <v/>
      </c>
      <c r="F16" s="209"/>
      <c r="G16" s="210" t="str">
        <f t="shared" si="1"/>
        <v/>
      </c>
      <c r="H16" s="209"/>
      <c r="I16" s="211"/>
      <c r="J16" s="308"/>
      <c r="K16" s="210" t="str">
        <f t="shared" si="2"/>
        <v/>
      </c>
      <c r="L16" s="213"/>
      <c r="M16" s="210" t="str">
        <f t="shared" si="3"/>
        <v/>
      </c>
      <c r="N16" s="213"/>
      <c r="O16" s="214"/>
      <c r="P16" s="213"/>
      <c r="Q16" s="210" t="str">
        <f t="shared" si="4"/>
        <v/>
      </c>
      <c r="R16" s="213"/>
      <c r="S16" s="210" t="str">
        <f t="shared" si="5"/>
        <v/>
      </c>
      <c r="T16" s="213"/>
      <c r="U16" s="215"/>
      <c r="V16" s="308">
        <v>2</v>
      </c>
      <c r="W16" s="210">
        <f t="shared" si="6"/>
        <v>28</v>
      </c>
      <c r="X16" s="213">
        <v>1</v>
      </c>
      <c r="Y16" s="210">
        <f t="shared" si="7"/>
        <v>14</v>
      </c>
      <c r="Z16" s="653">
        <v>2</v>
      </c>
      <c r="AA16" s="214" t="s">
        <v>150</v>
      </c>
      <c r="AB16" s="213"/>
      <c r="AC16" s="210" t="str">
        <f t="shared" si="8"/>
        <v/>
      </c>
      <c r="AD16" s="213"/>
      <c r="AE16" s="210" t="str">
        <f t="shared" si="9"/>
        <v/>
      </c>
      <c r="AF16" s="213"/>
      <c r="AG16" s="215"/>
      <c r="AH16" s="308"/>
      <c r="AI16" s="210" t="str">
        <f t="shared" si="10"/>
        <v/>
      </c>
      <c r="AJ16" s="213"/>
      <c r="AK16" s="210" t="str">
        <f t="shared" si="11"/>
        <v/>
      </c>
      <c r="AL16" s="213"/>
      <c r="AM16" s="214"/>
      <c r="AN16" s="308"/>
      <c r="AO16" s="210" t="str">
        <f t="shared" si="12"/>
        <v/>
      </c>
      <c r="AP16" s="213"/>
      <c r="AQ16" s="210" t="str">
        <f t="shared" si="13"/>
        <v/>
      </c>
      <c r="AR16" s="213"/>
      <c r="AS16" s="214"/>
      <c r="AT16" s="213"/>
      <c r="AU16" s="210" t="str">
        <f t="shared" si="14"/>
        <v/>
      </c>
      <c r="AV16" s="213"/>
      <c r="AW16" s="210" t="str">
        <f t="shared" si="15"/>
        <v/>
      </c>
      <c r="AX16" s="213"/>
      <c r="AY16" s="213"/>
      <c r="AZ16" s="353">
        <f t="shared" si="16"/>
        <v>2</v>
      </c>
      <c r="BA16" s="210">
        <f t="shared" si="17"/>
        <v>28</v>
      </c>
      <c r="BB16" s="216">
        <f t="shared" si="18"/>
        <v>1</v>
      </c>
      <c r="BC16" s="210">
        <f t="shared" si="19"/>
        <v>14</v>
      </c>
      <c r="BD16" s="216">
        <f t="shared" si="20"/>
        <v>2</v>
      </c>
      <c r="BE16" s="291">
        <f t="shared" si="21"/>
        <v>3</v>
      </c>
      <c r="BF16" s="217" t="s">
        <v>234</v>
      </c>
      <c r="BG16" s="218" t="s">
        <v>570</v>
      </c>
    </row>
    <row r="17" spans="1:59" ht="15.75" customHeight="1">
      <c r="A17" s="392" t="s">
        <v>362</v>
      </c>
      <c r="B17" s="394" t="s">
        <v>15</v>
      </c>
      <c r="C17" s="304" t="s">
        <v>154</v>
      </c>
      <c r="D17" s="209"/>
      <c r="E17" s="210" t="str">
        <f t="shared" si="0"/>
        <v/>
      </c>
      <c r="F17" s="209"/>
      <c r="G17" s="210" t="str">
        <f t="shared" si="1"/>
        <v/>
      </c>
      <c r="H17" s="209"/>
      <c r="I17" s="211"/>
      <c r="J17" s="308"/>
      <c r="K17" s="210" t="str">
        <f t="shared" si="2"/>
        <v/>
      </c>
      <c r="L17" s="213"/>
      <c r="M17" s="210" t="str">
        <f t="shared" si="3"/>
        <v/>
      </c>
      <c r="N17" s="213"/>
      <c r="O17" s="214"/>
      <c r="P17" s="213"/>
      <c r="Q17" s="210" t="str">
        <f t="shared" si="4"/>
        <v/>
      </c>
      <c r="R17" s="213"/>
      <c r="S17" s="210" t="str">
        <f t="shared" si="5"/>
        <v/>
      </c>
      <c r="T17" s="213"/>
      <c r="U17" s="215"/>
      <c r="V17" s="308">
        <v>3</v>
      </c>
      <c r="W17" s="210">
        <f t="shared" si="6"/>
        <v>42</v>
      </c>
      <c r="X17" s="213">
        <v>2</v>
      </c>
      <c r="Y17" s="210">
        <f t="shared" si="7"/>
        <v>28</v>
      </c>
      <c r="Z17" s="209">
        <v>5</v>
      </c>
      <c r="AA17" s="214" t="s">
        <v>15</v>
      </c>
      <c r="AB17" s="213"/>
      <c r="AC17" s="210" t="str">
        <f t="shared" si="8"/>
        <v/>
      </c>
      <c r="AD17" s="213"/>
      <c r="AE17" s="210" t="str">
        <f t="shared" si="9"/>
        <v/>
      </c>
      <c r="AF17" s="213"/>
      <c r="AG17" s="215"/>
      <c r="AH17" s="308"/>
      <c r="AI17" s="210" t="str">
        <f t="shared" si="10"/>
        <v/>
      </c>
      <c r="AJ17" s="213"/>
      <c r="AK17" s="210" t="str">
        <f t="shared" si="11"/>
        <v/>
      </c>
      <c r="AL17" s="213"/>
      <c r="AM17" s="214"/>
      <c r="AN17" s="308"/>
      <c r="AO17" s="210" t="str">
        <f t="shared" si="12"/>
        <v/>
      </c>
      <c r="AP17" s="213"/>
      <c r="AQ17" s="210" t="str">
        <f t="shared" si="13"/>
        <v/>
      </c>
      <c r="AR17" s="213"/>
      <c r="AS17" s="214"/>
      <c r="AT17" s="213"/>
      <c r="AU17" s="210" t="str">
        <f t="shared" si="14"/>
        <v/>
      </c>
      <c r="AV17" s="213"/>
      <c r="AW17" s="210" t="str">
        <f t="shared" si="15"/>
        <v/>
      </c>
      <c r="AX17" s="213"/>
      <c r="AY17" s="213"/>
      <c r="AZ17" s="353">
        <f t="shared" si="16"/>
        <v>3</v>
      </c>
      <c r="BA17" s="210">
        <f t="shared" si="17"/>
        <v>42</v>
      </c>
      <c r="BB17" s="216">
        <f t="shared" si="18"/>
        <v>2</v>
      </c>
      <c r="BC17" s="210">
        <f t="shared" si="19"/>
        <v>28</v>
      </c>
      <c r="BD17" s="216">
        <f t="shared" si="20"/>
        <v>5</v>
      </c>
      <c r="BE17" s="291">
        <f t="shared" si="21"/>
        <v>5</v>
      </c>
      <c r="BF17" s="183" t="s">
        <v>253</v>
      </c>
      <c r="BG17" s="218" t="s">
        <v>254</v>
      </c>
    </row>
    <row r="18" spans="1:59" ht="15.75" customHeight="1">
      <c r="A18" s="432" t="s">
        <v>405</v>
      </c>
      <c r="B18" s="600" t="s">
        <v>15</v>
      </c>
      <c r="C18" s="304" t="s">
        <v>78</v>
      </c>
      <c r="D18" s="592"/>
      <c r="E18" s="593"/>
      <c r="F18" s="592"/>
      <c r="G18" s="593"/>
      <c r="H18" s="592"/>
      <c r="I18" s="594"/>
      <c r="J18" s="595"/>
      <c r="K18" s="593"/>
      <c r="L18" s="596"/>
      <c r="M18" s="593"/>
      <c r="N18" s="596"/>
      <c r="O18" s="597"/>
      <c r="P18" s="596"/>
      <c r="Q18" s="593"/>
      <c r="R18" s="596"/>
      <c r="S18" s="593"/>
      <c r="T18" s="596"/>
      <c r="U18" s="598"/>
      <c r="V18" s="595"/>
      <c r="W18" s="593"/>
      <c r="X18" s="596"/>
      <c r="Y18" s="593"/>
      <c r="Z18" s="596"/>
      <c r="AA18" s="597"/>
      <c r="AB18" s="423">
        <v>4</v>
      </c>
      <c r="AC18" s="421">
        <f>IF(AB18*14=0,"",AB18*14)</f>
        <v>56</v>
      </c>
      <c r="AD18" s="424">
        <v>1</v>
      </c>
      <c r="AE18" s="421">
        <f t="shared" ref="AE18:AE41" si="22">IF(AD18*14=0,"",AD18*14)</f>
        <v>14</v>
      </c>
      <c r="AF18" s="427">
        <v>4</v>
      </c>
      <c r="AG18" s="425" t="s">
        <v>104</v>
      </c>
      <c r="AH18" s="595"/>
      <c r="AI18" s="593"/>
      <c r="AJ18" s="596"/>
      <c r="AK18" s="593"/>
      <c r="AL18" s="596"/>
      <c r="AM18" s="597"/>
      <c r="AN18" s="595"/>
      <c r="AO18" s="593"/>
      <c r="AP18" s="596"/>
      <c r="AQ18" s="593"/>
      <c r="AR18" s="596"/>
      <c r="AS18" s="597"/>
      <c r="AT18" s="596"/>
      <c r="AU18" s="593"/>
      <c r="AV18" s="596"/>
      <c r="AW18" s="593"/>
      <c r="AX18" s="596"/>
      <c r="AY18" s="596"/>
      <c r="AZ18" s="353">
        <f t="shared" ref="AZ18:AZ41" si="23">IF(D18+J18+P18+V18+AB18+AH18+AN18+AT18=0,"",D18+J18+P18+V18+AB18+AH18+AN18+AT18)</f>
        <v>4</v>
      </c>
      <c r="BA18" s="210">
        <f t="shared" ref="BA18:BA41" si="24">IF((D18+J18+P18+V18+AB18+AH18+AN18+AT18)*14=0,"",(D18+J18+P18+V18+AB18+AH18+AN18+AT18)*14)</f>
        <v>56</v>
      </c>
      <c r="BB18" s="216">
        <f t="shared" ref="BB18:BB41" si="25">IF(F18+L18+R18+X18+AD18+AJ18+AP18+AV18=0,"",F18+L18+R18+X18+AD18+AJ18+AP18+AV18)</f>
        <v>1</v>
      </c>
      <c r="BC18" s="210">
        <f t="shared" ref="BC18:BC41" si="26">IF((L18+F18+R18+X18+AD18+AJ18+AP18+AV18)*14=0,"",(L18+F18+R18+X18+AD18+AJ18+AP18+AV18)*14)</f>
        <v>14</v>
      </c>
      <c r="BD18" s="216">
        <f t="shared" ref="BD18:BD41" si="27">IF(N18+H18+T18+Z18+AF18+AL18+AR18+AX18=0,"",N18+H18+T18+Z18+AF18+AL18+AR18+AX18)</f>
        <v>4</v>
      </c>
      <c r="BE18" s="291">
        <f t="shared" ref="BE18:BE41" si="28">IF(D18+F18+L18+J18+P18+R18+V18+X18+AB18+AD18+AH18+AJ18+AN18+AP18+AT18+AV18=0,"",D18+F18+L18+J18+P18+R18+V18+X18+AB18+AD18+AH18+AJ18+AN18+AP18+AT18+AV18)</f>
        <v>5</v>
      </c>
      <c r="BF18" s="273" t="s">
        <v>222</v>
      </c>
      <c r="BG18" s="174" t="s">
        <v>245</v>
      </c>
    </row>
    <row r="19" spans="1:59" ht="15.75" customHeight="1">
      <c r="A19" s="432" t="s">
        <v>257</v>
      </c>
      <c r="B19" s="600" t="s">
        <v>15</v>
      </c>
      <c r="C19" s="304" t="s">
        <v>79</v>
      </c>
      <c r="D19" s="592"/>
      <c r="E19" s="593"/>
      <c r="F19" s="592"/>
      <c r="G19" s="593"/>
      <c r="H19" s="592"/>
      <c r="I19" s="594"/>
      <c r="J19" s="595"/>
      <c r="K19" s="593"/>
      <c r="L19" s="596"/>
      <c r="M19" s="593"/>
      <c r="N19" s="596"/>
      <c r="O19" s="597"/>
      <c r="P19" s="596"/>
      <c r="Q19" s="593"/>
      <c r="R19" s="596"/>
      <c r="S19" s="593"/>
      <c r="T19" s="596"/>
      <c r="U19" s="598"/>
      <c r="V19" s="595"/>
      <c r="W19" s="593"/>
      <c r="X19" s="596"/>
      <c r="Y19" s="593"/>
      <c r="Z19" s="596"/>
      <c r="AA19" s="597"/>
      <c r="AB19" s="423">
        <v>4</v>
      </c>
      <c r="AC19" s="421">
        <f t="shared" ref="AC19" si="29">IF(AB19*14=0,"",AB19*14)</f>
        <v>56</v>
      </c>
      <c r="AD19" s="424">
        <v>1</v>
      </c>
      <c r="AE19" s="421">
        <f t="shared" si="22"/>
        <v>14</v>
      </c>
      <c r="AF19" s="427">
        <v>4</v>
      </c>
      <c r="AG19" s="425" t="s">
        <v>104</v>
      </c>
      <c r="AH19" s="595"/>
      <c r="AI19" s="593"/>
      <c r="AJ19" s="596"/>
      <c r="AK19" s="593"/>
      <c r="AL19" s="596"/>
      <c r="AM19" s="597"/>
      <c r="AN19" s="595"/>
      <c r="AO19" s="593"/>
      <c r="AP19" s="596"/>
      <c r="AQ19" s="593"/>
      <c r="AR19" s="596"/>
      <c r="AS19" s="597"/>
      <c r="AT19" s="596"/>
      <c r="AU19" s="593"/>
      <c r="AV19" s="596"/>
      <c r="AW19" s="593"/>
      <c r="AX19" s="596"/>
      <c r="AY19" s="596"/>
      <c r="AZ19" s="353">
        <f t="shared" si="23"/>
        <v>4</v>
      </c>
      <c r="BA19" s="210">
        <f t="shared" si="24"/>
        <v>56</v>
      </c>
      <c r="BB19" s="216">
        <f t="shared" si="25"/>
        <v>1</v>
      </c>
      <c r="BC19" s="210">
        <f t="shared" si="26"/>
        <v>14</v>
      </c>
      <c r="BD19" s="216">
        <f t="shared" si="27"/>
        <v>4</v>
      </c>
      <c r="BE19" s="291">
        <f t="shared" si="28"/>
        <v>5</v>
      </c>
      <c r="BF19" s="273" t="s">
        <v>262</v>
      </c>
      <c r="BG19" s="93" t="s">
        <v>263</v>
      </c>
    </row>
    <row r="20" spans="1:59" ht="15.75" customHeight="1">
      <c r="A20" s="392" t="s">
        <v>363</v>
      </c>
      <c r="B20" s="394" t="s">
        <v>15</v>
      </c>
      <c r="C20" s="304" t="s">
        <v>153</v>
      </c>
      <c r="D20" s="209"/>
      <c r="E20" s="210" t="str">
        <f t="shared" ref="E20:E41" si="30">IF(D20*14=0,"",D20*14)</f>
        <v/>
      </c>
      <c r="F20" s="209"/>
      <c r="G20" s="210" t="str">
        <f t="shared" ref="G20:G41" si="31">IF(F20*14=0,"",F20*14)</f>
        <v/>
      </c>
      <c r="H20" s="209"/>
      <c r="I20" s="211"/>
      <c r="J20" s="308"/>
      <c r="K20" s="210" t="str">
        <f t="shared" ref="K20:K41" si="32">IF(J20*14=0,"",J20*14)</f>
        <v/>
      </c>
      <c r="L20" s="213"/>
      <c r="M20" s="210" t="str">
        <f t="shared" ref="M20:M41" si="33">IF(L20*14=0,"",L20*14)</f>
        <v/>
      </c>
      <c r="N20" s="213"/>
      <c r="O20" s="214"/>
      <c r="P20" s="213"/>
      <c r="Q20" s="210" t="str">
        <f t="shared" ref="Q20:Q41" si="34">IF(P20*14=0,"",P20*14)</f>
        <v/>
      </c>
      <c r="R20" s="213"/>
      <c r="S20" s="210" t="str">
        <f t="shared" ref="S20:S41" si="35">IF(R20*14=0,"",R20*14)</f>
        <v/>
      </c>
      <c r="T20" s="213"/>
      <c r="U20" s="215"/>
      <c r="V20" s="308"/>
      <c r="W20" s="210" t="str">
        <f t="shared" ref="W20:W41" si="36">IF(V20*14=0,"",V20*14)</f>
        <v/>
      </c>
      <c r="X20" s="213"/>
      <c r="Y20" s="210" t="str">
        <f t="shared" ref="Y20:Y41" si="37">IF(X20*14=0,"",X20*14)</f>
        <v/>
      </c>
      <c r="Z20" s="213"/>
      <c r="AA20" s="214"/>
      <c r="AB20" s="213">
        <v>2</v>
      </c>
      <c r="AC20" s="210">
        <f t="shared" ref="AC20:AC41" si="38">IF(AB20*14=0,"",AB20*14)</f>
        <v>28</v>
      </c>
      <c r="AD20" s="213">
        <v>2</v>
      </c>
      <c r="AE20" s="210">
        <f t="shared" si="22"/>
        <v>28</v>
      </c>
      <c r="AF20" s="213">
        <v>4</v>
      </c>
      <c r="AG20" s="215" t="s">
        <v>104</v>
      </c>
      <c r="AH20" s="308"/>
      <c r="AI20" s="210" t="str">
        <f t="shared" ref="AI20:AI41" si="39">IF(AH20*14=0,"",AH20*14)</f>
        <v/>
      </c>
      <c r="AJ20" s="213"/>
      <c r="AK20" s="210" t="str">
        <f t="shared" ref="AK20:AK41" si="40">IF(AJ20*14=0,"",AJ20*14)</f>
        <v/>
      </c>
      <c r="AL20" s="213"/>
      <c r="AM20" s="214"/>
      <c r="AN20" s="308"/>
      <c r="AO20" s="210" t="str">
        <f t="shared" ref="AO20:AO41" si="41">IF(AN20*14=0,"",AN20*14)</f>
        <v/>
      </c>
      <c r="AP20" s="213"/>
      <c r="AQ20" s="210" t="str">
        <f t="shared" ref="AQ20:AQ41" si="42">IF(AP20*14=0,"",AP20*14)</f>
        <v/>
      </c>
      <c r="AR20" s="213"/>
      <c r="AS20" s="214"/>
      <c r="AT20" s="213"/>
      <c r="AU20" s="210" t="str">
        <f t="shared" ref="AU20:AU41" si="43">IF(AT20*14=0,"",AT20*14)</f>
        <v/>
      </c>
      <c r="AV20" s="213"/>
      <c r="AW20" s="210" t="str">
        <f t="shared" ref="AW20:AW41" si="44">IF(AV20*14=0,"",AV20*14)</f>
        <v/>
      </c>
      <c r="AX20" s="213"/>
      <c r="AY20" s="213"/>
      <c r="AZ20" s="353">
        <f t="shared" si="23"/>
        <v>2</v>
      </c>
      <c r="BA20" s="210">
        <f t="shared" si="24"/>
        <v>28</v>
      </c>
      <c r="BB20" s="216">
        <f t="shared" si="25"/>
        <v>2</v>
      </c>
      <c r="BC20" s="210">
        <f t="shared" si="26"/>
        <v>28</v>
      </c>
      <c r="BD20" s="216">
        <f t="shared" si="27"/>
        <v>4</v>
      </c>
      <c r="BE20" s="291">
        <f t="shared" si="28"/>
        <v>4</v>
      </c>
      <c r="BF20" s="349" t="s">
        <v>262</v>
      </c>
      <c r="BG20" s="218" t="s">
        <v>263</v>
      </c>
    </row>
    <row r="21" spans="1:59" s="76" customFormat="1" ht="15.75" customHeight="1">
      <c r="A21" s="392" t="s">
        <v>364</v>
      </c>
      <c r="B21" s="394" t="s">
        <v>15</v>
      </c>
      <c r="C21" s="304" t="s">
        <v>152</v>
      </c>
      <c r="D21" s="209"/>
      <c r="E21" s="210" t="str">
        <f t="shared" si="30"/>
        <v/>
      </c>
      <c r="F21" s="209"/>
      <c r="G21" s="210" t="str">
        <f t="shared" si="31"/>
        <v/>
      </c>
      <c r="H21" s="209"/>
      <c r="I21" s="211"/>
      <c r="J21" s="308"/>
      <c r="K21" s="210" t="str">
        <f t="shared" si="32"/>
        <v/>
      </c>
      <c r="L21" s="213"/>
      <c r="M21" s="210" t="str">
        <f t="shared" si="33"/>
        <v/>
      </c>
      <c r="N21" s="213"/>
      <c r="O21" s="214"/>
      <c r="P21" s="213"/>
      <c r="Q21" s="210" t="str">
        <f t="shared" si="34"/>
        <v/>
      </c>
      <c r="R21" s="213"/>
      <c r="S21" s="210" t="str">
        <f t="shared" si="35"/>
        <v/>
      </c>
      <c r="T21" s="213"/>
      <c r="U21" s="215"/>
      <c r="V21" s="308"/>
      <c r="W21" s="210" t="str">
        <f t="shared" si="36"/>
        <v/>
      </c>
      <c r="X21" s="213"/>
      <c r="Y21" s="210" t="str">
        <f t="shared" si="37"/>
        <v/>
      </c>
      <c r="Z21" s="213"/>
      <c r="AA21" s="214"/>
      <c r="AB21" s="213">
        <v>4</v>
      </c>
      <c r="AC21" s="210">
        <f t="shared" si="38"/>
        <v>56</v>
      </c>
      <c r="AD21" s="213">
        <v>2</v>
      </c>
      <c r="AE21" s="210">
        <f t="shared" si="22"/>
        <v>28</v>
      </c>
      <c r="AF21" s="209">
        <v>6</v>
      </c>
      <c r="AG21" s="215" t="s">
        <v>15</v>
      </c>
      <c r="AH21" s="308"/>
      <c r="AI21" s="210" t="str">
        <f t="shared" si="39"/>
        <v/>
      </c>
      <c r="AJ21" s="213"/>
      <c r="AK21" s="210" t="str">
        <f t="shared" si="40"/>
        <v/>
      </c>
      <c r="AL21" s="213"/>
      <c r="AM21" s="214"/>
      <c r="AN21" s="308"/>
      <c r="AO21" s="210" t="str">
        <f t="shared" si="41"/>
        <v/>
      </c>
      <c r="AP21" s="213"/>
      <c r="AQ21" s="210" t="str">
        <f t="shared" si="42"/>
        <v/>
      </c>
      <c r="AR21" s="213"/>
      <c r="AS21" s="214"/>
      <c r="AT21" s="213"/>
      <c r="AU21" s="210" t="str">
        <f t="shared" si="43"/>
        <v/>
      </c>
      <c r="AV21" s="213"/>
      <c r="AW21" s="210" t="str">
        <f t="shared" si="44"/>
        <v/>
      </c>
      <c r="AX21" s="213"/>
      <c r="AY21" s="213"/>
      <c r="AZ21" s="353">
        <f t="shared" si="23"/>
        <v>4</v>
      </c>
      <c r="BA21" s="210">
        <f t="shared" si="24"/>
        <v>56</v>
      </c>
      <c r="BB21" s="216">
        <f t="shared" si="25"/>
        <v>2</v>
      </c>
      <c r="BC21" s="210">
        <f t="shared" si="26"/>
        <v>28</v>
      </c>
      <c r="BD21" s="216">
        <f t="shared" si="27"/>
        <v>6</v>
      </c>
      <c r="BE21" s="291">
        <f t="shared" si="28"/>
        <v>6</v>
      </c>
      <c r="BF21" s="349" t="s">
        <v>288</v>
      </c>
      <c r="BG21" s="218" t="s">
        <v>344</v>
      </c>
    </row>
    <row r="22" spans="1:59" ht="15.75" customHeight="1">
      <c r="A22" s="392" t="s">
        <v>365</v>
      </c>
      <c r="B22" s="395" t="s">
        <v>15</v>
      </c>
      <c r="C22" s="304" t="s">
        <v>151</v>
      </c>
      <c r="D22" s="209"/>
      <c r="E22" s="210" t="str">
        <f t="shared" si="30"/>
        <v/>
      </c>
      <c r="F22" s="209"/>
      <c r="G22" s="210" t="str">
        <f t="shared" si="31"/>
        <v/>
      </c>
      <c r="H22" s="209"/>
      <c r="I22" s="211"/>
      <c r="J22" s="308"/>
      <c r="K22" s="210" t="str">
        <f t="shared" si="32"/>
        <v/>
      </c>
      <c r="L22" s="213"/>
      <c r="M22" s="210" t="str">
        <f t="shared" si="33"/>
        <v/>
      </c>
      <c r="N22" s="213"/>
      <c r="O22" s="214"/>
      <c r="P22" s="213"/>
      <c r="Q22" s="210" t="str">
        <f t="shared" si="34"/>
        <v/>
      </c>
      <c r="R22" s="213"/>
      <c r="S22" s="210" t="str">
        <f t="shared" si="35"/>
        <v/>
      </c>
      <c r="T22" s="213"/>
      <c r="U22" s="215"/>
      <c r="V22" s="308"/>
      <c r="W22" s="210" t="str">
        <f t="shared" si="36"/>
        <v/>
      </c>
      <c r="X22" s="213"/>
      <c r="Y22" s="210" t="str">
        <f t="shared" si="37"/>
        <v/>
      </c>
      <c r="Z22" s="213"/>
      <c r="AA22" s="214"/>
      <c r="AB22" s="213">
        <v>2</v>
      </c>
      <c r="AC22" s="210">
        <f t="shared" si="38"/>
        <v>28</v>
      </c>
      <c r="AD22" s="213">
        <v>2</v>
      </c>
      <c r="AE22" s="210">
        <f t="shared" si="22"/>
        <v>28</v>
      </c>
      <c r="AF22" s="213">
        <v>4</v>
      </c>
      <c r="AG22" s="215" t="s">
        <v>150</v>
      </c>
      <c r="AH22" s="308"/>
      <c r="AI22" s="210" t="str">
        <f t="shared" si="39"/>
        <v/>
      </c>
      <c r="AJ22" s="213"/>
      <c r="AK22" s="210" t="str">
        <f t="shared" si="40"/>
        <v/>
      </c>
      <c r="AL22" s="213"/>
      <c r="AM22" s="214"/>
      <c r="AN22" s="308"/>
      <c r="AO22" s="210" t="str">
        <f t="shared" si="41"/>
        <v/>
      </c>
      <c r="AP22" s="213"/>
      <c r="AQ22" s="210" t="str">
        <f t="shared" si="42"/>
        <v/>
      </c>
      <c r="AR22" s="213"/>
      <c r="AS22" s="214"/>
      <c r="AT22" s="213"/>
      <c r="AU22" s="210" t="str">
        <f t="shared" si="43"/>
        <v/>
      </c>
      <c r="AV22" s="213"/>
      <c r="AW22" s="210" t="str">
        <f t="shared" si="44"/>
        <v/>
      </c>
      <c r="AX22" s="213"/>
      <c r="AY22" s="213"/>
      <c r="AZ22" s="353">
        <f t="shared" si="23"/>
        <v>2</v>
      </c>
      <c r="BA22" s="210">
        <f t="shared" si="24"/>
        <v>28</v>
      </c>
      <c r="BB22" s="216">
        <f t="shared" si="25"/>
        <v>2</v>
      </c>
      <c r="BC22" s="210">
        <f t="shared" si="26"/>
        <v>28</v>
      </c>
      <c r="BD22" s="216">
        <f t="shared" si="27"/>
        <v>4</v>
      </c>
      <c r="BE22" s="291">
        <f t="shared" si="28"/>
        <v>4</v>
      </c>
      <c r="BF22" s="349" t="s">
        <v>288</v>
      </c>
      <c r="BG22" s="218" t="s">
        <v>289</v>
      </c>
    </row>
    <row r="23" spans="1:59" ht="15.75" customHeight="1">
      <c r="A23" s="392"/>
      <c r="B23" s="396" t="s">
        <v>114</v>
      </c>
      <c r="C23" s="304" t="s">
        <v>149</v>
      </c>
      <c r="D23" s="209"/>
      <c r="E23" s="210" t="str">
        <f t="shared" si="30"/>
        <v/>
      </c>
      <c r="F23" s="209"/>
      <c r="G23" s="210" t="str">
        <f t="shared" si="31"/>
        <v/>
      </c>
      <c r="H23" s="209"/>
      <c r="I23" s="211"/>
      <c r="J23" s="308"/>
      <c r="K23" s="210" t="str">
        <f t="shared" si="32"/>
        <v/>
      </c>
      <c r="L23" s="213"/>
      <c r="M23" s="210" t="str">
        <f t="shared" si="33"/>
        <v/>
      </c>
      <c r="N23" s="213"/>
      <c r="O23" s="214"/>
      <c r="P23" s="213"/>
      <c r="Q23" s="210" t="str">
        <f t="shared" si="34"/>
        <v/>
      </c>
      <c r="R23" s="213"/>
      <c r="S23" s="210" t="str">
        <f t="shared" si="35"/>
        <v/>
      </c>
      <c r="T23" s="213"/>
      <c r="U23" s="215"/>
      <c r="V23" s="308"/>
      <c r="W23" s="210" t="str">
        <f t="shared" si="36"/>
        <v/>
      </c>
      <c r="X23" s="213"/>
      <c r="Y23" s="210" t="str">
        <f t="shared" si="37"/>
        <v/>
      </c>
      <c r="Z23" s="213"/>
      <c r="AA23" s="214"/>
      <c r="AB23" s="213">
        <v>1</v>
      </c>
      <c r="AC23" s="210">
        <f t="shared" si="38"/>
        <v>14</v>
      </c>
      <c r="AD23" s="213">
        <v>1</v>
      </c>
      <c r="AE23" s="210">
        <f t="shared" si="22"/>
        <v>14</v>
      </c>
      <c r="AF23" s="213">
        <v>3</v>
      </c>
      <c r="AG23" s="215" t="s">
        <v>104</v>
      </c>
      <c r="AH23" s="308"/>
      <c r="AI23" s="210" t="str">
        <f t="shared" si="39"/>
        <v/>
      </c>
      <c r="AJ23" s="213"/>
      <c r="AK23" s="210" t="str">
        <f t="shared" si="40"/>
        <v/>
      </c>
      <c r="AL23" s="213"/>
      <c r="AM23" s="214"/>
      <c r="AN23" s="308"/>
      <c r="AO23" s="210" t="str">
        <f t="shared" si="41"/>
        <v/>
      </c>
      <c r="AP23" s="213"/>
      <c r="AQ23" s="210" t="str">
        <f t="shared" si="42"/>
        <v/>
      </c>
      <c r="AR23" s="213"/>
      <c r="AS23" s="214"/>
      <c r="AT23" s="213"/>
      <c r="AU23" s="210" t="str">
        <f t="shared" si="43"/>
        <v/>
      </c>
      <c r="AV23" s="213"/>
      <c r="AW23" s="210" t="str">
        <f t="shared" si="44"/>
        <v/>
      </c>
      <c r="AX23" s="213"/>
      <c r="AY23" s="213"/>
      <c r="AZ23" s="353">
        <f t="shared" si="23"/>
        <v>1</v>
      </c>
      <c r="BA23" s="210">
        <f t="shared" si="24"/>
        <v>14</v>
      </c>
      <c r="BB23" s="216">
        <f t="shared" si="25"/>
        <v>1</v>
      </c>
      <c r="BC23" s="210">
        <f t="shared" si="26"/>
        <v>14</v>
      </c>
      <c r="BD23" s="216">
        <f t="shared" si="27"/>
        <v>3</v>
      </c>
      <c r="BE23" s="291">
        <f t="shared" si="28"/>
        <v>2</v>
      </c>
    </row>
    <row r="24" spans="1:59" ht="15.75" customHeight="1">
      <c r="A24" s="392" t="s">
        <v>366</v>
      </c>
      <c r="B24" s="395" t="s">
        <v>15</v>
      </c>
      <c r="C24" s="304" t="s">
        <v>148</v>
      </c>
      <c r="D24" s="209"/>
      <c r="E24" s="210" t="str">
        <f t="shared" si="30"/>
        <v/>
      </c>
      <c r="F24" s="209"/>
      <c r="G24" s="210" t="str">
        <f t="shared" si="31"/>
        <v/>
      </c>
      <c r="H24" s="209"/>
      <c r="I24" s="211"/>
      <c r="J24" s="308"/>
      <c r="K24" s="210" t="str">
        <f t="shared" si="32"/>
        <v/>
      </c>
      <c r="L24" s="213"/>
      <c r="M24" s="210" t="str">
        <f t="shared" si="33"/>
        <v/>
      </c>
      <c r="N24" s="213"/>
      <c r="O24" s="214"/>
      <c r="P24" s="213"/>
      <c r="Q24" s="210" t="str">
        <f t="shared" si="34"/>
        <v/>
      </c>
      <c r="R24" s="213"/>
      <c r="S24" s="210" t="str">
        <f t="shared" si="35"/>
        <v/>
      </c>
      <c r="T24" s="213"/>
      <c r="U24" s="215"/>
      <c r="V24" s="308"/>
      <c r="W24" s="210" t="str">
        <f t="shared" si="36"/>
        <v/>
      </c>
      <c r="X24" s="213"/>
      <c r="Y24" s="210" t="str">
        <f t="shared" si="37"/>
        <v/>
      </c>
      <c r="Z24" s="213"/>
      <c r="AA24" s="214"/>
      <c r="AB24" s="213"/>
      <c r="AC24" s="210" t="str">
        <f t="shared" si="38"/>
        <v/>
      </c>
      <c r="AD24" s="213"/>
      <c r="AE24" s="210" t="str">
        <f t="shared" si="22"/>
        <v/>
      </c>
      <c r="AF24" s="213"/>
      <c r="AG24" s="215"/>
      <c r="AH24" s="308">
        <v>1</v>
      </c>
      <c r="AI24" s="210">
        <f t="shared" si="39"/>
        <v>14</v>
      </c>
      <c r="AJ24" s="213">
        <v>1</v>
      </c>
      <c r="AK24" s="210">
        <f t="shared" si="40"/>
        <v>14</v>
      </c>
      <c r="AL24" s="213">
        <v>2</v>
      </c>
      <c r="AM24" s="214" t="s">
        <v>104</v>
      </c>
      <c r="AN24" s="308"/>
      <c r="AO24" s="210" t="str">
        <f t="shared" si="41"/>
        <v/>
      </c>
      <c r="AP24" s="213"/>
      <c r="AQ24" s="210" t="str">
        <f t="shared" si="42"/>
        <v/>
      </c>
      <c r="AR24" s="213"/>
      <c r="AS24" s="214"/>
      <c r="AT24" s="213"/>
      <c r="AU24" s="210" t="str">
        <f t="shared" si="43"/>
        <v/>
      </c>
      <c r="AV24" s="213"/>
      <c r="AW24" s="210" t="str">
        <f t="shared" si="44"/>
        <v/>
      </c>
      <c r="AX24" s="213"/>
      <c r="AY24" s="213"/>
      <c r="AZ24" s="353">
        <f t="shared" si="23"/>
        <v>1</v>
      </c>
      <c r="BA24" s="210">
        <f t="shared" si="24"/>
        <v>14</v>
      </c>
      <c r="BB24" s="216">
        <f t="shared" si="25"/>
        <v>1</v>
      </c>
      <c r="BC24" s="210">
        <f t="shared" si="26"/>
        <v>14</v>
      </c>
      <c r="BD24" s="216">
        <f t="shared" si="27"/>
        <v>2</v>
      </c>
      <c r="BE24" s="291">
        <f t="shared" si="28"/>
        <v>2</v>
      </c>
      <c r="BF24" s="349" t="s">
        <v>288</v>
      </c>
      <c r="BG24" s="218" t="s">
        <v>344</v>
      </c>
    </row>
    <row r="25" spans="1:59" ht="14.25" customHeight="1">
      <c r="A25" s="302" t="s">
        <v>388</v>
      </c>
      <c r="B25" s="396" t="s">
        <v>31</v>
      </c>
      <c r="C25" s="304" t="s">
        <v>162</v>
      </c>
      <c r="D25" s="209"/>
      <c r="E25" s="210" t="str">
        <f t="shared" si="30"/>
        <v/>
      </c>
      <c r="F25" s="209"/>
      <c r="G25" s="210" t="str">
        <f t="shared" si="31"/>
        <v/>
      </c>
      <c r="H25" s="209"/>
      <c r="I25" s="211"/>
      <c r="J25" s="308"/>
      <c r="K25" s="210" t="str">
        <f t="shared" si="32"/>
        <v/>
      </c>
      <c r="L25" s="213"/>
      <c r="M25" s="210" t="str">
        <f t="shared" si="33"/>
        <v/>
      </c>
      <c r="N25" s="213"/>
      <c r="O25" s="214"/>
      <c r="P25" s="213"/>
      <c r="Q25" s="210" t="str">
        <f t="shared" si="34"/>
        <v/>
      </c>
      <c r="R25" s="213"/>
      <c r="S25" s="210" t="str">
        <f t="shared" si="35"/>
        <v/>
      </c>
      <c r="T25" s="213"/>
      <c r="U25" s="215"/>
      <c r="V25" s="308"/>
      <c r="W25" s="210" t="str">
        <f t="shared" si="36"/>
        <v/>
      </c>
      <c r="X25" s="213"/>
      <c r="Y25" s="210" t="str">
        <f t="shared" si="37"/>
        <v/>
      </c>
      <c r="Z25" s="213"/>
      <c r="AA25" s="214"/>
      <c r="AB25" s="213"/>
      <c r="AC25" s="210" t="str">
        <f t="shared" si="38"/>
        <v/>
      </c>
      <c r="AD25" s="213"/>
      <c r="AE25" s="210" t="str">
        <f t="shared" si="22"/>
        <v/>
      </c>
      <c r="AF25" s="213"/>
      <c r="AG25" s="215"/>
      <c r="AH25" s="308">
        <v>4</v>
      </c>
      <c r="AI25" s="210">
        <f t="shared" si="39"/>
        <v>56</v>
      </c>
      <c r="AJ25" s="213"/>
      <c r="AK25" s="210" t="str">
        <f t="shared" si="40"/>
        <v/>
      </c>
      <c r="AL25" s="213">
        <v>4</v>
      </c>
      <c r="AM25" s="214" t="s">
        <v>15</v>
      </c>
      <c r="AN25" s="308"/>
      <c r="AO25" s="210" t="str">
        <f t="shared" si="41"/>
        <v/>
      </c>
      <c r="AP25" s="213"/>
      <c r="AQ25" s="210" t="str">
        <f t="shared" si="42"/>
        <v/>
      </c>
      <c r="AR25" s="213"/>
      <c r="AS25" s="214"/>
      <c r="AT25" s="213"/>
      <c r="AU25" s="210" t="str">
        <f t="shared" si="43"/>
        <v/>
      </c>
      <c r="AV25" s="213"/>
      <c r="AW25" s="210" t="str">
        <f t="shared" si="44"/>
        <v/>
      </c>
      <c r="AX25" s="213"/>
      <c r="AY25" s="213"/>
      <c r="AZ25" s="353">
        <f t="shared" si="23"/>
        <v>4</v>
      </c>
      <c r="BA25" s="210">
        <f t="shared" si="24"/>
        <v>56</v>
      </c>
      <c r="BB25" s="216" t="str">
        <f t="shared" si="25"/>
        <v/>
      </c>
      <c r="BC25" s="210" t="str">
        <f t="shared" si="26"/>
        <v/>
      </c>
      <c r="BD25" s="216">
        <f t="shared" si="27"/>
        <v>4</v>
      </c>
      <c r="BE25" s="291">
        <f t="shared" si="28"/>
        <v>4</v>
      </c>
      <c r="BF25" s="349" t="s">
        <v>262</v>
      </c>
      <c r="BG25" s="225" t="s">
        <v>264</v>
      </c>
    </row>
    <row r="26" spans="1:59" ht="16.5">
      <c r="A26" s="302" t="s">
        <v>389</v>
      </c>
      <c r="B26" s="396" t="s">
        <v>31</v>
      </c>
      <c r="C26" s="304" t="s">
        <v>167</v>
      </c>
      <c r="D26" s="209"/>
      <c r="E26" s="210" t="str">
        <f t="shared" si="30"/>
        <v/>
      </c>
      <c r="F26" s="209"/>
      <c r="G26" s="210" t="str">
        <f t="shared" si="31"/>
        <v/>
      </c>
      <c r="H26" s="209"/>
      <c r="I26" s="211"/>
      <c r="J26" s="308"/>
      <c r="K26" s="210" t="str">
        <f t="shared" si="32"/>
        <v/>
      </c>
      <c r="L26" s="213"/>
      <c r="M26" s="210" t="str">
        <f t="shared" si="33"/>
        <v/>
      </c>
      <c r="N26" s="213"/>
      <c r="O26" s="214"/>
      <c r="P26" s="213"/>
      <c r="Q26" s="210" t="str">
        <f t="shared" si="34"/>
        <v/>
      </c>
      <c r="R26" s="213"/>
      <c r="S26" s="210" t="str">
        <f t="shared" si="35"/>
        <v/>
      </c>
      <c r="T26" s="213"/>
      <c r="U26" s="215"/>
      <c r="V26" s="308"/>
      <c r="W26" s="210" t="str">
        <f t="shared" si="36"/>
        <v/>
      </c>
      <c r="X26" s="213"/>
      <c r="Y26" s="210" t="str">
        <f t="shared" si="37"/>
        <v/>
      </c>
      <c r="Z26" s="213"/>
      <c r="AA26" s="214"/>
      <c r="AB26" s="213"/>
      <c r="AC26" s="210" t="str">
        <f t="shared" si="38"/>
        <v/>
      </c>
      <c r="AD26" s="213"/>
      <c r="AE26" s="210" t="str">
        <f t="shared" si="22"/>
        <v/>
      </c>
      <c r="AF26" s="213"/>
      <c r="AG26" s="215"/>
      <c r="AH26" s="308">
        <v>1</v>
      </c>
      <c r="AI26" s="210">
        <f t="shared" si="39"/>
        <v>14</v>
      </c>
      <c r="AJ26" s="213">
        <v>1</v>
      </c>
      <c r="AK26" s="210">
        <f t="shared" si="40"/>
        <v>14</v>
      </c>
      <c r="AL26" s="213">
        <v>3</v>
      </c>
      <c r="AM26" s="214" t="s">
        <v>150</v>
      </c>
      <c r="AN26" s="308"/>
      <c r="AO26" s="210" t="str">
        <f t="shared" si="41"/>
        <v/>
      </c>
      <c r="AP26" s="213"/>
      <c r="AQ26" s="210" t="str">
        <f t="shared" si="42"/>
        <v/>
      </c>
      <c r="AR26" s="213"/>
      <c r="AS26" s="214"/>
      <c r="AT26" s="213"/>
      <c r="AU26" s="210" t="str">
        <f t="shared" si="43"/>
        <v/>
      </c>
      <c r="AV26" s="213"/>
      <c r="AW26" s="210" t="str">
        <f t="shared" si="44"/>
        <v/>
      </c>
      <c r="AX26" s="213"/>
      <c r="AY26" s="213"/>
      <c r="AZ26" s="353">
        <f t="shared" si="23"/>
        <v>1</v>
      </c>
      <c r="BA26" s="210">
        <f t="shared" si="24"/>
        <v>14</v>
      </c>
      <c r="BB26" s="216">
        <f t="shared" si="25"/>
        <v>1</v>
      </c>
      <c r="BC26" s="210">
        <f t="shared" si="26"/>
        <v>14</v>
      </c>
      <c r="BD26" s="216">
        <f t="shared" si="27"/>
        <v>3</v>
      </c>
      <c r="BE26" s="291">
        <f t="shared" si="28"/>
        <v>2</v>
      </c>
      <c r="BF26" s="349" t="s">
        <v>262</v>
      </c>
      <c r="BG26" s="225" t="s">
        <v>264</v>
      </c>
    </row>
    <row r="27" spans="1:59" ht="16.5">
      <c r="A27" s="302" t="s">
        <v>390</v>
      </c>
      <c r="B27" s="396" t="s">
        <v>31</v>
      </c>
      <c r="C27" s="304" t="s">
        <v>160</v>
      </c>
      <c r="D27" s="209"/>
      <c r="E27" s="210" t="str">
        <f t="shared" si="30"/>
        <v/>
      </c>
      <c r="F27" s="209"/>
      <c r="G27" s="210" t="str">
        <f t="shared" si="31"/>
        <v/>
      </c>
      <c r="H27" s="209"/>
      <c r="I27" s="211"/>
      <c r="J27" s="308"/>
      <c r="K27" s="210" t="str">
        <f t="shared" si="32"/>
        <v/>
      </c>
      <c r="L27" s="213"/>
      <c r="M27" s="210" t="str">
        <f t="shared" si="33"/>
        <v/>
      </c>
      <c r="N27" s="213"/>
      <c r="O27" s="214"/>
      <c r="P27" s="213"/>
      <c r="Q27" s="210" t="str">
        <f t="shared" si="34"/>
        <v/>
      </c>
      <c r="R27" s="213"/>
      <c r="S27" s="210" t="str">
        <f t="shared" si="35"/>
        <v/>
      </c>
      <c r="T27" s="213"/>
      <c r="U27" s="215"/>
      <c r="V27" s="308"/>
      <c r="W27" s="210" t="str">
        <f t="shared" si="36"/>
        <v/>
      </c>
      <c r="X27" s="213"/>
      <c r="Y27" s="210" t="str">
        <f t="shared" si="37"/>
        <v/>
      </c>
      <c r="Z27" s="213"/>
      <c r="AA27" s="214"/>
      <c r="AB27" s="213"/>
      <c r="AC27" s="210" t="str">
        <f t="shared" si="38"/>
        <v/>
      </c>
      <c r="AD27" s="213"/>
      <c r="AE27" s="210" t="str">
        <f t="shared" si="22"/>
        <v/>
      </c>
      <c r="AF27" s="213"/>
      <c r="AG27" s="215"/>
      <c r="AH27" s="308">
        <v>4</v>
      </c>
      <c r="AI27" s="210">
        <f t="shared" si="39"/>
        <v>56</v>
      </c>
      <c r="AJ27" s="213">
        <v>2</v>
      </c>
      <c r="AK27" s="210">
        <f t="shared" si="40"/>
        <v>28</v>
      </c>
      <c r="AL27" s="213">
        <v>5</v>
      </c>
      <c r="AM27" s="214" t="s">
        <v>150</v>
      </c>
      <c r="AN27" s="308"/>
      <c r="AO27" s="210" t="str">
        <f t="shared" si="41"/>
        <v/>
      </c>
      <c r="AP27" s="213"/>
      <c r="AQ27" s="210" t="str">
        <f t="shared" si="42"/>
        <v/>
      </c>
      <c r="AR27" s="213"/>
      <c r="AS27" s="214"/>
      <c r="AT27" s="213"/>
      <c r="AU27" s="210" t="str">
        <f t="shared" si="43"/>
        <v/>
      </c>
      <c r="AV27" s="213"/>
      <c r="AW27" s="210" t="str">
        <f t="shared" si="44"/>
        <v/>
      </c>
      <c r="AX27" s="213"/>
      <c r="AY27" s="213"/>
      <c r="AZ27" s="353">
        <f t="shared" si="23"/>
        <v>4</v>
      </c>
      <c r="BA27" s="210">
        <f t="shared" si="24"/>
        <v>56</v>
      </c>
      <c r="BB27" s="216">
        <f t="shared" si="25"/>
        <v>2</v>
      </c>
      <c r="BC27" s="210">
        <f t="shared" si="26"/>
        <v>28</v>
      </c>
      <c r="BD27" s="216">
        <f t="shared" si="27"/>
        <v>5</v>
      </c>
      <c r="BE27" s="291">
        <f t="shared" si="28"/>
        <v>6</v>
      </c>
      <c r="BF27" s="349" t="s">
        <v>262</v>
      </c>
      <c r="BG27" s="225" t="s">
        <v>341</v>
      </c>
    </row>
    <row r="28" spans="1:59" ht="15.75" customHeight="1">
      <c r="A28" s="648" t="s">
        <v>603</v>
      </c>
      <c r="B28" s="396" t="s">
        <v>31</v>
      </c>
      <c r="C28" s="304" t="s">
        <v>146</v>
      </c>
      <c r="D28" s="209"/>
      <c r="E28" s="210" t="str">
        <f t="shared" si="30"/>
        <v/>
      </c>
      <c r="F28" s="209"/>
      <c r="G28" s="210" t="str">
        <f t="shared" si="31"/>
        <v/>
      </c>
      <c r="H28" s="209"/>
      <c r="I28" s="211"/>
      <c r="J28" s="308"/>
      <c r="K28" s="210" t="str">
        <f t="shared" si="32"/>
        <v/>
      </c>
      <c r="L28" s="213"/>
      <c r="M28" s="210" t="str">
        <f t="shared" si="33"/>
        <v/>
      </c>
      <c r="N28" s="213"/>
      <c r="O28" s="214"/>
      <c r="P28" s="213"/>
      <c r="Q28" s="210" t="str">
        <f t="shared" si="34"/>
        <v/>
      </c>
      <c r="R28" s="213"/>
      <c r="S28" s="210" t="str">
        <f t="shared" si="35"/>
        <v/>
      </c>
      <c r="T28" s="213"/>
      <c r="U28" s="215"/>
      <c r="V28" s="308"/>
      <c r="W28" s="210" t="str">
        <f t="shared" si="36"/>
        <v/>
      </c>
      <c r="X28" s="213"/>
      <c r="Y28" s="210" t="str">
        <f t="shared" si="37"/>
        <v/>
      </c>
      <c r="Z28" s="213"/>
      <c r="AA28" s="214"/>
      <c r="AB28" s="213"/>
      <c r="AC28" s="210" t="str">
        <f t="shared" si="38"/>
        <v/>
      </c>
      <c r="AD28" s="213"/>
      <c r="AE28" s="210" t="str">
        <f t="shared" si="22"/>
        <v/>
      </c>
      <c r="AF28" s="213"/>
      <c r="AG28" s="215"/>
      <c r="AH28" s="308"/>
      <c r="AI28" s="210" t="str">
        <f t="shared" si="39"/>
        <v/>
      </c>
      <c r="AJ28" s="213">
        <v>6</v>
      </c>
      <c r="AK28" s="210">
        <f t="shared" si="40"/>
        <v>84</v>
      </c>
      <c r="AL28" s="653">
        <v>5</v>
      </c>
      <c r="AM28" s="213" t="s">
        <v>139</v>
      </c>
      <c r="AN28" s="308"/>
      <c r="AO28" s="210" t="str">
        <f t="shared" si="41"/>
        <v/>
      </c>
      <c r="AP28" s="213"/>
      <c r="AQ28" s="210" t="str">
        <f t="shared" si="42"/>
        <v/>
      </c>
      <c r="AR28" s="213"/>
      <c r="AS28" s="214"/>
      <c r="AT28" s="213"/>
      <c r="AU28" s="210" t="str">
        <f t="shared" si="43"/>
        <v/>
      </c>
      <c r="AV28" s="213"/>
      <c r="AW28" s="210" t="str">
        <f t="shared" si="44"/>
        <v/>
      </c>
      <c r="AX28" s="213"/>
      <c r="AY28" s="213"/>
      <c r="AZ28" s="353" t="str">
        <f t="shared" si="23"/>
        <v/>
      </c>
      <c r="BA28" s="210" t="str">
        <f t="shared" si="24"/>
        <v/>
      </c>
      <c r="BB28" s="216">
        <f t="shared" si="25"/>
        <v>6</v>
      </c>
      <c r="BC28" s="210">
        <f t="shared" si="26"/>
        <v>84</v>
      </c>
      <c r="BD28" s="216">
        <f t="shared" si="27"/>
        <v>5</v>
      </c>
      <c r="BE28" s="291">
        <f t="shared" si="28"/>
        <v>6</v>
      </c>
      <c r="BF28" s="349" t="s">
        <v>262</v>
      </c>
      <c r="BG28" s="225" t="s">
        <v>263</v>
      </c>
    </row>
    <row r="29" spans="1:59" ht="15.75" customHeight="1">
      <c r="A29" s="408"/>
      <c r="B29" s="396" t="s">
        <v>114</v>
      </c>
      <c r="C29" s="304" t="s">
        <v>118</v>
      </c>
      <c r="D29" s="209"/>
      <c r="E29" s="210" t="str">
        <f t="shared" si="30"/>
        <v/>
      </c>
      <c r="F29" s="209"/>
      <c r="G29" s="210" t="str">
        <f t="shared" si="31"/>
        <v/>
      </c>
      <c r="H29" s="209"/>
      <c r="I29" s="211"/>
      <c r="J29" s="308"/>
      <c r="K29" s="210" t="str">
        <f t="shared" si="32"/>
        <v/>
      </c>
      <c r="L29" s="213"/>
      <c r="M29" s="210" t="str">
        <f t="shared" si="33"/>
        <v/>
      </c>
      <c r="N29" s="213"/>
      <c r="O29" s="214"/>
      <c r="P29" s="213"/>
      <c r="Q29" s="210" t="str">
        <f t="shared" si="34"/>
        <v/>
      </c>
      <c r="R29" s="213"/>
      <c r="S29" s="210" t="str">
        <f t="shared" si="35"/>
        <v/>
      </c>
      <c r="T29" s="213"/>
      <c r="U29" s="215"/>
      <c r="V29" s="308"/>
      <c r="W29" s="210" t="str">
        <f t="shared" si="36"/>
        <v/>
      </c>
      <c r="X29" s="213"/>
      <c r="Y29" s="210" t="str">
        <f t="shared" si="37"/>
        <v/>
      </c>
      <c r="Z29" s="213"/>
      <c r="AA29" s="214"/>
      <c r="AB29" s="213"/>
      <c r="AC29" s="210" t="str">
        <f t="shared" si="38"/>
        <v/>
      </c>
      <c r="AD29" s="213"/>
      <c r="AE29" s="210" t="str">
        <f t="shared" si="22"/>
        <v/>
      </c>
      <c r="AF29" s="213"/>
      <c r="AG29" s="215"/>
      <c r="AH29" s="308">
        <v>1</v>
      </c>
      <c r="AI29" s="210">
        <f t="shared" si="39"/>
        <v>14</v>
      </c>
      <c r="AJ29" s="213">
        <v>1</v>
      </c>
      <c r="AK29" s="210">
        <f t="shared" si="40"/>
        <v>14</v>
      </c>
      <c r="AL29" s="213">
        <v>3</v>
      </c>
      <c r="AM29" s="214" t="s">
        <v>104</v>
      </c>
      <c r="AN29" s="308"/>
      <c r="AO29" s="210" t="str">
        <f t="shared" si="41"/>
        <v/>
      </c>
      <c r="AP29" s="213"/>
      <c r="AQ29" s="210" t="str">
        <f t="shared" si="42"/>
        <v/>
      </c>
      <c r="AR29" s="213"/>
      <c r="AS29" s="214"/>
      <c r="AT29" s="213"/>
      <c r="AU29" s="210" t="str">
        <f t="shared" si="43"/>
        <v/>
      </c>
      <c r="AV29" s="213"/>
      <c r="AW29" s="210" t="str">
        <f t="shared" si="44"/>
        <v/>
      </c>
      <c r="AX29" s="213"/>
      <c r="AY29" s="213"/>
      <c r="AZ29" s="353">
        <f t="shared" si="23"/>
        <v>1</v>
      </c>
      <c r="BA29" s="210">
        <f t="shared" si="24"/>
        <v>14</v>
      </c>
      <c r="BB29" s="216">
        <f t="shared" si="25"/>
        <v>1</v>
      </c>
      <c r="BC29" s="210">
        <f t="shared" si="26"/>
        <v>14</v>
      </c>
      <c r="BD29" s="216">
        <f t="shared" si="27"/>
        <v>3</v>
      </c>
      <c r="BE29" s="291">
        <f t="shared" si="28"/>
        <v>2</v>
      </c>
    </row>
    <row r="30" spans="1:59" ht="15.75" customHeight="1">
      <c r="A30" s="302" t="s">
        <v>391</v>
      </c>
      <c r="B30" s="397" t="s">
        <v>31</v>
      </c>
      <c r="C30" s="304" t="s">
        <v>163</v>
      </c>
      <c r="D30" s="209"/>
      <c r="E30" s="210" t="str">
        <f t="shared" si="30"/>
        <v/>
      </c>
      <c r="F30" s="209"/>
      <c r="G30" s="210" t="str">
        <f t="shared" si="31"/>
        <v/>
      </c>
      <c r="H30" s="209"/>
      <c r="I30" s="211"/>
      <c r="J30" s="308"/>
      <c r="K30" s="210" t="str">
        <f t="shared" si="32"/>
        <v/>
      </c>
      <c r="L30" s="213"/>
      <c r="M30" s="210" t="str">
        <f t="shared" si="33"/>
        <v/>
      </c>
      <c r="N30" s="213"/>
      <c r="O30" s="214"/>
      <c r="P30" s="213"/>
      <c r="Q30" s="210" t="str">
        <f t="shared" si="34"/>
        <v/>
      </c>
      <c r="R30" s="213"/>
      <c r="S30" s="210" t="str">
        <f t="shared" si="35"/>
        <v/>
      </c>
      <c r="T30" s="213"/>
      <c r="U30" s="215"/>
      <c r="V30" s="308"/>
      <c r="W30" s="210" t="str">
        <f t="shared" si="36"/>
        <v/>
      </c>
      <c r="X30" s="213"/>
      <c r="Y30" s="210" t="str">
        <f t="shared" si="37"/>
        <v/>
      </c>
      <c r="Z30" s="213"/>
      <c r="AA30" s="214"/>
      <c r="AB30" s="213"/>
      <c r="AC30" s="210" t="str">
        <f t="shared" si="38"/>
        <v/>
      </c>
      <c r="AD30" s="213"/>
      <c r="AE30" s="210" t="str">
        <f t="shared" si="22"/>
        <v/>
      </c>
      <c r="AF30" s="213"/>
      <c r="AG30" s="215"/>
      <c r="AH30" s="308"/>
      <c r="AI30" s="210" t="str">
        <f t="shared" si="39"/>
        <v/>
      </c>
      <c r="AJ30" s="213"/>
      <c r="AK30" s="210" t="str">
        <f t="shared" si="40"/>
        <v/>
      </c>
      <c r="AL30" s="213"/>
      <c r="AM30" s="214"/>
      <c r="AN30" s="308">
        <v>3</v>
      </c>
      <c r="AO30" s="210">
        <f t="shared" si="41"/>
        <v>42</v>
      </c>
      <c r="AP30" s="213"/>
      <c r="AQ30" s="210" t="str">
        <f t="shared" si="42"/>
        <v/>
      </c>
      <c r="AR30" s="213">
        <v>3</v>
      </c>
      <c r="AS30" s="214" t="s">
        <v>69</v>
      </c>
      <c r="AT30" s="213"/>
      <c r="AU30" s="210" t="str">
        <f t="shared" si="43"/>
        <v/>
      </c>
      <c r="AV30" s="213"/>
      <c r="AW30" s="210" t="str">
        <f t="shared" si="44"/>
        <v/>
      </c>
      <c r="AX30" s="213"/>
      <c r="AY30" s="213"/>
      <c r="AZ30" s="353">
        <f t="shared" si="23"/>
        <v>3</v>
      </c>
      <c r="BA30" s="210">
        <f t="shared" si="24"/>
        <v>42</v>
      </c>
      <c r="BB30" s="216" t="str">
        <f t="shared" si="25"/>
        <v/>
      </c>
      <c r="BC30" s="210" t="str">
        <f t="shared" si="26"/>
        <v/>
      </c>
      <c r="BD30" s="216">
        <f t="shared" si="27"/>
        <v>3</v>
      </c>
      <c r="BE30" s="291">
        <f t="shared" si="28"/>
        <v>3</v>
      </c>
      <c r="BF30" s="349" t="s">
        <v>262</v>
      </c>
      <c r="BG30" s="225" t="s">
        <v>341</v>
      </c>
    </row>
    <row r="31" spans="1:59" ht="15.75" customHeight="1">
      <c r="A31" s="302" t="s">
        <v>392</v>
      </c>
      <c r="B31" s="397" t="s">
        <v>31</v>
      </c>
      <c r="C31" s="304" t="s">
        <v>419</v>
      </c>
      <c r="D31" s="209"/>
      <c r="E31" s="210" t="str">
        <f t="shared" si="30"/>
        <v/>
      </c>
      <c r="F31" s="209"/>
      <c r="G31" s="210" t="str">
        <f t="shared" si="31"/>
        <v/>
      </c>
      <c r="H31" s="209"/>
      <c r="I31" s="211"/>
      <c r="J31" s="308"/>
      <c r="K31" s="210" t="str">
        <f t="shared" si="32"/>
        <v/>
      </c>
      <c r="L31" s="213"/>
      <c r="M31" s="210" t="str">
        <f t="shared" si="33"/>
        <v/>
      </c>
      <c r="N31" s="213"/>
      <c r="O31" s="214"/>
      <c r="P31" s="213"/>
      <c r="Q31" s="210" t="str">
        <f t="shared" si="34"/>
        <v/>
      </c>
      <c r="R31" s="213"/>
      <c r="S31" s="210" t="str">
        <f t="shared" si="35"/>
        <v/>
      </c>
      <c r="T31" s="213"/>
      <c r="U31" s="215"/>
      <c r="V31" s="308"/>
      <c r="W31" s="210" t="str">
        <f t="shared" si="36"/>
        <v/>
      </c>
      <c r="X31" s="213"/>
      <c r="Y31" s="210" t="str">
        <f t="shared" si="37"/>
        <v/>
      </c>
      <c r="Z31" s="213"/>
      <c r="AA31" s="214"/>
      <c r="AB31" s="213"/>
      <c r="AC31" s="210" t="str">
        <f t="shared" si="38"/>
        <v/>
      </c>
      <c r="AD31" s="213"/>
      <c r="AE31" s="210" t="str">
        <f t="shared" si="22"/>
        <v/>
      </c>
      <c r="AF31" s="213"/>
      <c r="AG31" s="215"/>
      <c r="AH31" s="308">
        <v>3</v>
      </c>
      <c r="AI31" s="210">
        <f t="shared" si="39"/>
        <v>42</v>
      </c>
      <c r="AJ31" s="213">
        <v>1</v>
      </c>
      <c r="AK31" s="210">
        <f t="shared" si="40"/>
        <v>14</v>
      </c>
      <c r="AL31" s="213">
        <v>5</v>
      </c>
      <c r="AM31" s="214" t="s">
        <v>15</v>
      </c>
      <c r="AN31" s="308"/>
      <c r="AO31" s="210" t="str">
        <f t="shared" si="41"/>
        <v/>
      </c>
      <c r="AP31" s="213"/>
      <c r="AQ31" s="210" t="str">
        <f t="shared" si="42"/>
        <v/>
      </c>
      <c r="AR31" s="213"/>
      <c r="AS31" s="214"/>
      <c r="AT31" s="213"/>
      <c r="AU31" s="210" t="str">
        <f t="shared" si="43"/>
        <v/>
      </c>
      <c r="AV31" s="213"/>
      <c r="AW31" s="210" t="str">
        <f t="shared" si="44"/>
        <v/>
      </c>
      <c r="AX31" s="213"/>
      <c r="AY31" s="213"/>
      <c r="AZ31" s="353">
        <f t="shared" si="23"/>
        <v>3</v>
      </c>
      <c r="BA31" s="210">
        <f t="shared" si="24"/>
        <v>42</v>
      </c>
      <c r="BB31" s="216">
        <f t="shared" si="25"/>
        <v>1</v>
      </c>
      <c r="BC31" s="210">
        <f t="shared" si="26"/>
        <v>14</v>
      </c>
      <c r="BD31" s="216">
        <f t="shared" si="27"/>
        <v>5</v>
      </c>
      <c r="BE31" s="291">
        <f t="shared" si="28"/>
        <v>4</v>
      </c>
      <c r="BF31" s="349" t="s">
        <v>262</v>
      </c>
      <c r="BG31" s="225" t="s">
        <v>264</v>
      </c>
    </row>
    <row r="32" spans="1:59" ht="15.75" customHeight="1">
      <c r="A32" s="302" t="s">
        <v>269</v>
      </c>
      <c r="B32" s="397" t="s">
        <v>31</v>
      </c>
      <c r="C32" s="304" t="s">
        <v>420</v>
      </c>
      <c r="D32" s="209"/>
      <c r="E32" s="210" t="str">
        <f t="shared" si="30"/>
        <v/>
      </c>
      <c r="F32" s="209"/>
      <c r="G32" s="210" t="str">
        <f t="shared" si="31"/>
        <v/>
      </c>
      <c r="H32" s="209"/>
      <c r="I32" s="211"/>
      <c r="J32" s="308"/>
      <c r="K32" s="210" t="str">
        <f t="shared" si="32"/>
        <v/>
      </c>
      <c r="L32" s="213"/>
      <c r="M32" s="210" t="str">
        <f t="shared" si="33"/>
        <v/>
      </c>
      <c r="N32" s="213"/>
      <c r="O32" s="214"/>
      <c r="P32" s="213"/>
      <c r="Q32" s="210" t="str">
        <f t="shared" si="34"/>
        <v/>
      </c>
      <c r="R32" s="213"/>
      <c r="S32" s="210" t="str">
        <f t="shared" si="35"/>
        <v/>
      </c>
      <c r="T32" s="213"/>
      <c r="U32" s="215"/>
      <c r="V32" s="308"/>
      <c r="W32" s="210" t="str">
        <f t="shared" si="36"/>
        <v/>
      </c>
      <c r="X32" s="213"/>
      <c r="Y32" s="210" t="str">
        <f t="shared" si="37"/>
        <v/>
      </c>
      <c r="Z32" s="213"/>
      <c r="AA32" s="214"/>
      <c r="AB32" s="213"/>
      <c r="AC32" s="210" t="str">
        <f t="shared" si="38"/>
        <v/>
      </c>
      <c r="AD32" s="213"/>
      <c r="AE32" s="210" t="str">
        <f t="shared" si="22"/>
        <v/>
      </c>
      <c r="AF32" s="213"/>
      <c r="AG32" s="215"/>
      <c r="AH32" s="308"/>
      <c r="AI32" s="210" t="str">
        <f t="shared" si="39"/>
        <v/>
      </c>
      <c r="AJ32" s="213"/>
      <c r="AK32" s="210" t="str">
        <f t="shared" si="40"/>
        <v/>
      </c>
      <c r="AL32" s="213"/>
      <c r="AM32" s="214"/>
      <c r="AN32" s="308">
        <v>2</v>
      </c>
      <c r="AO32" s="210">
        <f t="shared" si="41"/>
        <v>28</v>
      </c>
      <c r="AP32" s="213">
        <v>1</v>
      </c>
      <c r="AQ32" s="210">
        <f t="shared" si="42"/>
        <v>14</v>
      </c>
      <c r="AR32" s="213">
        <v>3</v>
      </c>
      <c r="AS32" s="214" t="s">
        <v>15</v>
      </c>
      <c r="AT32" s="213"/>
      <c r="AU32" s="210" t="str">
        <f t="shared" si="43"/>
        <v/>
      </c>
      <c r="AV32" s="213"/>
      <c r="AW32" s="210" t="str">
        <f t="shared" si="44"/>
        <v/>
      </c>
      <c r="AX32" s="213"/>
      <c r="AY32" s="213"/>
      <c r="AZ32" s="353">
        <f t="shared" si="23"/>
        <v>2</v>
      </c>
      <c r="BA32" s="210">
        <f t="shared" si="24"/>
        <v>28</v>
      </c>
      <c r="BB32" s="216">
        <f t="shared" si="25"/>
        <v>1</v>
      </c>
      <c r="BC32" s="210">
        <f t="shared" si="26"/>
        <v>14</v>
      </c>
      <c r="BD32" s="216">
        <f t="shared" si="27"/>
        <v>3</v>
      </c>
      <c r="BE32" s="291">
        <f t="shared" si="28"/>
        <v>3</v>
      </c>
      <c r="BF32" s="349" t="s">
        <v>262</v>
      </c>
      <c r="BG32" s="225" t="s">
        <v>264</v>
      </c>
    </row>
    <row r="33" spans="1:59" ht="15.75" customHeight="1">
      <c r="A33" s="302" t="s">
        <v>394</v>
      </c>
      <c r="B33" s="396" t="s">
        <v>31</v>
      </c>
      <c r="C33" s="304" t="s">
        <v>164</v>
      </c>
      <c r="D33" s="209"/>
      <c r="E33" s="210" t="str">
        <f t="shared" si="30"/>
        <v/>
      </c>
      <c r="F33" s="209"/>
      <c r="G33" s="210" t="str">
        <f t="shared" si="31"/>
        <v/>
      </c>
      <c r="H33" s="209"/>
      <c r="I33" s="211"/>
      <c r="J33" s="308"/>
      <c r="K33" s="210" t="str">
        <f t="shared" si="32"/>
        <v/>
      </c>
      <c r="L33" s="213"/>
      <c r="M33" s="210" t="str">
        <f t="shared" si="33"/>
        <v/>
      </c>
      <c r="N33" s="213"/>
      <c r="O33" s="214"/>
      <c r="P33" s="213"/>
      <c r="Q33" s="210" t="str">
        <f t="shared" si="34"/>
        <v/>
      </c>
      <c r="R33" s="213"/>
      <c r="S33" s="210" t="str">
        <f t="shared" si="35"/>
        <v/>
      </c>
      <c r="T33" s="213"/>
      <c r="U33" s="215"/>
      <c r="V33" s="308"/>
      <c r="W33" s="210" t="str">
        <f t="shared" si="36"/>
        <v/>
      </c>
      <c r="X33" s="213"/>
      <c r="Y33" s="210" t="str">
        <f t="shared" si="37"/>
        <v/>
      </c>
      <c r="Z33" s="213"/>
      <c r="AA33" s="214"/>
      <c r="AB33" s="213"/>
      <c r="AC33" s="210" t="str">
        <f t="shared" si="38"/>
        <v/>
      </c>
      <c r="AD33" s="213"/>
      <c r="AE33" s="210" t="str">
        <f t="shared" si="22"/>
        <v/>
      </c>
      <c r="AF33" s="213"/>
      <c r="AG33" s="215"/>
      <c r="AH33" s="308"/>
      <c r="AI33" s="210" t="str">
        <f t="shared" si="39"/>
        <v/>
      </c>
      <c r="AJ33" s="213"/>
      <c r="AK33" s="210" t="str">
        <f t="shared" si="40"/>
        <v/>
      </c>
      <c r="AL33" s="213"/>
      <c r="AM33" s="214"/>
      <c r="AN33" s="308">
        <v>3</v>
      </c>
      <c r="AO33" s="210">
        <f t="shared" si="41"/>
        <v>42</v>
      </c>
      <c r="AP33" s="213">
        <v>2</v>
      </c>
      <c r="AQ33" s="210">
        <f t="shared" si="42"/>
        <v>28</v>
      </c>
      <c r="AR33" s="213">
        <v>6</v>
      </c>
      <c r="AS33" s="214" t="s">
        <v>69</v>
      </c>
      <c r="AT33" s="213"/>
      <c r="AU33" s="210" t="str">
        <f t="shared" si="43"/>
        <v/>
      </c>
      <c r="AV33" s="213"/>
      <c r="AW33" s="210" t="str">
        <f t="shared" si="44"/>
        <v/>
      </c>
      <c r="AX33" s="213"/>
      <c r="AY33" s="213"/>
      <c r="AZ33" s="353">
        <f t="shared" si="23"/>
        <v>3</v>
      </c>
      <c r="BA33" s="210">
        <f t="shared" si="24"/>
        <v>42</v>
      </c>
      <c r="BB33" s="216">
        <f t="shared" si="25"/>
        <v>2</v>
      </c>
      <c r="BC33" s="210">
        <f t="shared" si="26"/>
        <v>28</v>
      </c>
      <c r="BD33" s="216">
        <f t="shared" si="27"/>
        <v>6</v>
      </c>
      <c r="BE33" s="291">
        <f t="shared" si="28"/>
        <v>5</v>
      </c>
      <c r="BF33" s="349" t="s">
        <v>262</v>
      </c>
      <c r="BG33" s="225" t="s">
        <v>341</v>
      </c>
    </row>
    <row r="34" spans="1:59" ht="15.75" customHeight="1">
      <c r="A34" s="302" t="s">
        <v>395</v>
      </c>
      <c r="B34" s="396" t="s">
        <v>31</v>
      </c>
      <c r="C34" s="304" t="s">
        <v>158</v>
      </c>
      <c r="D34" s="209"/>
      <c r="E34" s="210" t="str">
        <f t="shared" si="30"/>
        <v/>
      </c>
      <c r="F34" s="209"/>
      <c r="G34" s="210" t="str">
        <f t="shared" si="31"/>
        <v/>
      </c>
      <c r="H34" s="209"/>
      <c r="I34" s="211"/>
      <c r="J34" s="308"/>
      <c r="K34" s="210" t="str">
        <f t="shared" si="32"/>
        <v/>
      </c>
      <c r="L34" s="213"/>
      <c r="M34" s="210" t="str">
        <f t="shared" si="33"/>
        <v/>
      </c>
      <c r="N34" s="213"/>
      <c r="O34" s="214"/>
      <c r="P34" s="213"/>
      <c r="Q34" s="210" t="str">
        <f t="shared" si="34"/>
        <v/>
      </c>
      <c r="R34" s="213"/>
      <c r="S34" s="210" t="str">
        <f t="shared" si="35"/>
        <v/>
      </c>
      <c r="T34" s="213"/>
      <c r="U34" s="215"/>
      <c r="V34" s="308"/>
      <c r="W34" s="210" t="str">
        <f t="shared" si="36"/>
        <v/>
      </c>
      <c r="X34" s="213"/>
      <c r="Y34" s="210" t="str">
        <f t="shared" si="37"/>
        <v/>
      </c>
      <c r="Z34" s="213"/>
      <c r="AA34" s="214"/>
      <c r="AB34" s="213"/>
      <c r="AC34" s="210" t="str">
        <f t="shared" si="38"/>
        <v/>
      </c>
      <c r="AD34" s="213"/>
      <c r="AE34" s="210" t="str">
        <f t="shared" si="22"/>
        <v/>
      </c>
      <c r="AF34" s="213"/>
      <c r="AG34" s="215"/>
      <c r="AH34" s="308"/>
      <c r="AI34" s="210" t="str">
        <f t="shared" si="39"/>
        <v/>
      </c>
      <c r="AJ34" s="213"/>
      <c r="AK34" s="210" t="str">
        <f t="shared" si="40"/>
        <v/>
      </c>
      <c r="AL34" s="213"/>
      <c r="AM34" s="214"/>
      <c r="AN34" s="308">
        <v>4</v>
      </c>
      <c r="AO34" s="210">
        <f t="shared" si="41"/>
        <v>56</v>
      </c>
      <c r="AP34" s="213">
        <v>2</v>
      </c>
      <c r="AQ34" s="210">
        <f t="shared" si="42"/>
        <v>28</v>
      </c>
      <c r="AR34" s="213">
        <v>6</v>
      </c>
      <c r="AS34" s="317" t="s">
        <v>69</v>
      </c>
      <c r="AT34" s="213"/>
      <c r="AU34" s="210" t="str">
        <f t="shared" si="43"/>
        <v/>
      </c>
      <c r="AV34" s="213"/>
      <c r="AW34" s="210" t="str">
        <f t="shared" si="44"/>
        <v/>
      </c>
      <c r="AX34" s="213"/>
      <c r="AY34" s="213"/>
      <c r="AZ34" s="353">
        <f t="shared" si="23"/>
        <v>4</v>
      </c>
      <c r="BA34" s="210">
        <f t="shared" si="24"/>
        <v>56</v>
      </c>
      <c r="BB34" s="216">
        <f t="shared" si="25"/>
        <v>2</v>
      </c>
      <c r="BC34" s="210">
        <f t="shared" si="26"/>
        <v>28</v>
      </c>
      <c r="BD34" s="216">
        <f t="shared" si="27"/>
        <v>6</v>
      </c>
      <c r="BE34" s="291">
        <f t="shared" si="28"/>
        <v>6</v>
      </c>
      <c r="BF34" s="349" t="s">
        <v>262</v>
      </c>
      <c r="BG34" s="225" t="s">
        <v>396</v>
      </c>
    </row>
    <row r="35" spans="1:59" s="32" customFormat="1" ht="15.75" customHeight="1">
      <c r="A35" s="302" t="s">
        <v>397</v>
      </c>
      <c r="B35" s="396" t="s">
        <v>31</v>
      </c>
      <c r="C35" s="304" t="s">
        <v>161</v>
      </c>
      <c r="D35" s="209"/>
      <c r="E35" s="210" t="str">
        <f t="shared" si="30"/>
        <v/>
      </c>
      <c r="F35" s="209"/>
      <c r="G35" s="210" t="str">
        <f t="shared" si="31"/>
        <v/>
      </c>
      <c r="H35" s="209"/>
      <c r="I35" s="211"/>
      <c r="J35" s="308"/>
      <c r="K35" s="210" t="str">
        <f t="shared" si="32"/>
        <v/>
      </c>
      <c r="L35" s="213"/>
      <c r="M35" s="210" t="str">
        <f t="shared" si="33"/>
        <v/>
      </c>
      <c r="N35" s="213"/>
      <c r="O35" s="214"/>
      <c r="P35" s="213"/>
      <c r="Q35" s="210" t="str">
        <f t="shared" si="34"/>
        <v/>
      </c>
      <c r="R35" s="213"/>
      <c r="S35" s="210" t="str">
        <f t="shared" si="35"/>
        <v/>
      </c>
      <c r="T35" s="213"/>
      <c r="U35" s="215"/>
      <c r="V35" s="308"/>
      <c r="W35" s="210" t="str">
        <f t="shared" si="36"/>
        <v/>
      </c>
      <c r="X35" s="213"/>
      <c r="Y35" s="210" t="str">
        <f t="shared" si="37"/>
        <v/>
      </c>
      <c r="Z35" s="213"/>
      <c r="AA35" s="214"/>
      <c r="AB35" s="213"/>
      <c r="AC35" s="210" t="str">
        <f t="shared" si="38"/>
        <v/>
      </c>
      <c r="AD35" s="213"/>
      <c r="AE35" s="210" t="str">
        <f t="shared" si="22"/>
        <v/>
      </c>
      <c r="AF35" s="213"/>
      <c r="AG35" s="215"/>
      <c r="AH35" s="308"/>
      <c r="AI35" s="210" t="str">
        <f t="shared" si="39"/>
        <v/>
      </c>
      <c r="AJ35" s="213"/>
      <c r="AK35" s="210" t="str">
        <f t="shared" si="40"/>
        <v/>
      </c>
      <c r="AL35" s="213"/>
      <c r="AM35" s="214"/>
      <c r="AN35" s="308">
        <v>1</v>
      </c>
      <c r="AO35" s="210">
        <f t="shared" si="41"/>
        <v>14</v>
      </c>
      <c r="AP35" s="213">
        <v>2</v>
      </c>
      <c r="AQ35" s="210">
        <f t="shared" si="42"/>
        <v>28</v>
      </c>
      <c r="AR35" s="213">
        <v>3</v>
      </c>
      <c r="AS35" s="317" t="s">
        <v>150</v>
      </c>
      <c r="AT35" s="213"/>
      <c r="AU35" s="210" t="str">
        <f t="shared" si="43"/>
        <v/>
      </c>
      <c r="AV35" s="213"/>
      <c r="AW35" s="210" t="str">
        <f t="shared" si="44"/>
        <v/>
      </c>
      <c r="AX35" s="213"/>
      <c r="AY35" s="213"/>
      <c r="AZ35" s="353">
        <f t="shared" si="23"/>
        <v>1</v>
      </c>
      <c r="BA35" s="210">
        <f t="shared" si="24"/>
        <v>14</v>
      </c>
      <c r="BB35" s="216">
        <f t="shared" si="25"/>
        <v>2</v>
      </c>
      <c r="BC35" s="210">
        <f t="shared" si="26"/>
        <v>28</v>
      </c>
      <c r="BD35" s="216">
        <f t="shared" si="27"/>
        <v>3</v>
      </c>
      <c r="BE35" s="291">
        <f t="shared" si="28"/>
        <v>3</v>
      </c>
      <c r="BF35" s="349" t="s">
        <v>262</v>
      </c>
      <c r="BG35" s="218" t="s">
        <v>263</v>
      </c>
    </row>
    <row r="36" spans="1:59" ht="15.75" customHeight="1">
      <c r="A36" s="660" t="s">
        <v>606</v>
      </c>
      <c r="B36" s="396" t="s">
        <v>31</v>
      </c>
      <c r="C36" s="304" t="s">
        <v>156</v>
      </c>
      <c r="D36" s="209"/>
      <c r="E36" s="210" t="str">
        <f t="shared" si="30"/>
        <v/>
      </c>
      <c r="F36" s="209"/>
      <c r="G36" s="210" t="str">
        <f t="shared" si="31"/>
        <v/>
      </c>
      <c r="H36" s="209"/>
      <c r="I36" s="211"/>
      <c r="J36" s="308"/>
      <c r="K36" s="210" t="str">
        <f t="shared" si="32"/>
        <v/>
      </c>
      <c r="L36" s="213"/>
      <c r="M36" s="210" t="str">
        <f t="shared" si="33"/>
        <v/>
      </c>
      <c r="N36" s="213"/>
      <c r="O36" s="214"/>
      <c r="P36" s="213"/>
      <c r="Q36" s="210" t="str">
        <f t="shared" si="34"/>
        <v/>
      </c>
      <c r="R36" s="213"/>
      <c r="S36" s="210" t="str">
        <f t="shared" si="35"/>
        <v/>
      </c>
      <c r="T36" s="213"/>
      <c r="U36" s="215"/>
      <c r="V36" s="308"/>
      <c r="W36" s="210" t="str">
        <f t="shared" si="36"/>
        <v/>
      </c>
      <c r="X36" s="213"/>
      <c r="Y36" s="210" t="str">
        <f t="shared" si="37"/>
        <v/>
      </c>
      <c r="Z36" s="213"/>
      <c r="AA36" s="214"/>
      <c r="AB36" s="213"/>
      <c r="AC36" s="210" t="str">
        <f t="shared" si="38"/>
        <v/>
      </c>
      <c r="AD36" s="213"/>
      <c r="AE36" s="210" t="str">
        <f t="shared" si="22"/>
        <v/>
      </c>
      <c r="AF36" s="213"/>
      <c r="AG36" s="215"/>
      <c r="AH36" s="308"/>
      <c r="AI36" s="210" t="str">
        <f t="shared" si="39"/>
        <v/>
      </c>
      <c r="AJ36" s="213"/>
      <c r="AK36" s="210" t="str">
        <f t="shared" si="40"/>
        <v/>
      </c>
      <c r="AL36" s="213"/>
      <c r="AM36" s="214"/>
      <c r="AN36" s="308"/>
      <c r="AO36" s="210" t="str">
        <f t="shared" si="41"/>
        <v/>
      </c>
      <c r="AP36" s="213">
        <v>6</v>
      </c>
      <c r="AQ36" s="210">
        <f t="shared" si="42"/>
        <v>84</v>
      </c>
      <c r="AR36" s="653">
        <v>5</v>
      </c>
      <c r="AS36" s="317" t="s">
        <v>139</v>
      </c>
      <c r="AT36" s="213"/>
      <c r="AU36" s="210" t="str">
        <f t="shared" si="43"/>
        <v/>
      </c>
      <c r="AV36" s="213"/>
      <c r="AW36" s="210" t="str">
        <f t="shared" si="44"/>
        <v/>
      </c>
      <c r="AX36" s="213"/>
      <c r="AY36" s="213"/>
      <c r="AZ36" s="353" t="str">
        <f t="shared" si="23"/>
        <v/>
      </c>
      <c r="BA36" s="210" t="str">
        <f t="shared" si="24"/>
        <v/>
      </c>
      <c r="BB36" s="216">
        <f t="shared" si="25"/>
        <v>6</v>
      </c>
      <c r="BC36" s="210">
        <f t="shared" si="26"/>
        <v>84</v>
      </c>
      <c r="BD36" s="216">
        <f t="shared" si="27"/>
        <v>5</v>
      </c>
      <c r="BE36" s="291">
        <f t="shared" si="28"/>
        <v>6</v>
      </c>
      <c r="BF36" s="349" t="s">
        <v>262</v>
      </c>
      <c r="BG36" s="225" t="s">
        <v>263</v>
      </c>
    </row>
    <row r="37" spans="1:59" s="17" customFormat="1" ht="15.75" customHeight="1">
      <c r="A37" s="409"/>
      <c r="B37" s="283" t="s">
        <v>114</v>
      </c>
      <c r="C37" s="290" t="s">
        <v>125</v>
      </c>
      <c r="D37" s="209"/>
      <c r="E37" s="210" t="str">
        <f t="shared" si="30"/>
        <v/>
      </c>
      <c r="F37" s="209"/>
      <c r="G37" s="210" t="str">
        <f t="shared" si="31"/>
        <v/>
      </c>
      <c r="H37" s="209"/>
      <c r="I37" s="211"/>
      <c r="J37" s="308"/>
      <c r="K37" s="210" t="str">
        <f t="shared" si="32"/>
        <v/>
      </c>
      <c r="L37" s="213"/>
      <c r="M37" s="210" t="str">
        <f t="shared" si="33"/>
        <v/>
      </c>
      <c r="N37" s="213"/>
      <c r="O37" s="214"/>
      <c r="P37" s="213"/>
      <c r="Q37" s="210" t="str">
        <f t="shared" si="34"/>
        <v/>
      </c>
      <c r="R37" s="213"/>
      <c r="S37" s="210" t="str">
        <f t="shared" si="35"/>
        <v/>
      </c>
      <c r="T37" s="213"/>
      <c r="U37" s="215"/>
      <c r="V37" s="308"/>
      <c r="W37" s="210" t="str">
        <f t="shared" si="36"/>
        <v/>
      </c>
      <c r="X37" s="213"/>
      <c r="Y37" s="210" t="str">
        <f t="shared" si="37"/>
        <v/>
      </c>
      <c r="Z37" s="213"/>
      <c r="AA37" s="214"/>
      <c r="AB37" s="213"/>
      <c r="AC37" s="210" t="str">
        <f t="shared" si="38"/>
        <v/>
      </c>
      <c r="AD37" s="213"/>
      <c r="AE37" s="210" t="str">
        <f t="shared" si="22"/>
        <v/>
      </c>
      <c r="AF37" s="213"/>
      <c r="AG37" s="215"/>
      <c r="AH37" s="308"/>
      <c r="AI37" s="210" t="str">
        <f t="shared" si="39"/>
        <v/>
      </c>
      <c r="AJ37" s="213"/>
      <c r="AK37" s="210" t="str">
        <f t="shared" si="40"/>
        <v/>
      </c>
      <c r="AL37" s="213"/>
      <c r="AM37" s="214"/>
      <c r="AN37" s="308">
        <v>1</v>
      </c>
      <c r="AO37" s="210">
        <f t="shared" si="41"/>
        <v>14</v>
      </c>
      <c r="AP37" s="213">
        <v>1</v>
      </c>
      <c r="AQ37" s="210">
        <f t="shared" si="42"/>
        <v>14</v>
      </c>
      <c r="AR37" s="213">
        <v>3</v>
      </c>
      <c r="AS37" s="317" t="s">
        <v>104</v>
      </c>
      <c r="AT37" s="213"/>
      <c r="AU37" s="210" t="str">
        <f t="shared" si="43"/>
        <v/>
      </c>
      <c r="AV37" s="213"/>
      <c r="AW37" s="210" t="str">
        <f t="shared" si="44"/>
        <v/>
      </c>
      <c r="AX37" s="213"/>
      <c r="AY37" s="213"/>
      <c r="AZ37" s="353">
        <f t="shared" si="23"/>
        <v>1</v>
      </c>
      <c r="BA37" s="210">
        <f t="shared" si="24"/>
        <v>14</v>
      </c>
      <c r="BB37" s="216">
        <f t="shared" si="25"/>
        <v>1</v>
      </c>
      <c r="BC37" s="210">
        <f t="shared" si="26"/>
        <v>14</v>
      </c>
      <c r="BD37" s="216">
        <f t="shared" si="27"/>
        <v>3</v>
      </c>
      <c r="BE37" s="291">
        <f t="shared" si="28"/>
        <v>2</v>
      </c>
    </row>
    <row r="38" spans="1:59" s="17" customFormat="1" ht="15.75" customHeight="1">
      <c r="A38" s="302" t="s">
        <v>399</v>
      </c>
      <c r="B38" s="396" t="s">
        <v>31</v>
      </c>
      <c r="C38" s="304" t="s">
        <v>159</v>
      </c>
      <c r="D38" s="209"/>
      <c r="E38" s="210" t="str">
        <f t="shared" si="30"/>
        <v/>
      </c>
      <c r="F38" s="209"/>
      <c r="G38" s="210" t="str">
        <f t="shared" si="31"/>
        <v/>
      </c>
      <c r="H38" s="209"/>
      <c r="I38" s="211"/>
      <c r="J38" s="308"/>
      <c r="K38" s="210" t="str">
        <f t="shared" si="32"/>
        <v/>
      </c>
      <c r="L38" s="213"/>
      <c r="M38" s="210" t="str">
        <f t="shared" si="33"/>
        <v/>
      </c>
      <c r="N38" s="213"/>
      <c r="O38" s="214"/>
      <c r="P38" s="213"/>
      <c r="Q38" s="210" t="str">
        <f t="shared" si="34"/>
        <v/>
      </c>
      <c r="R38" s="213"/>
      <c r="S38" s="210" t="str">
        <f t="shared" si="35"/>
        <v/>
      </c>
      <c r="T38" s="213"/>
      <c r="U38" s="215"/>
      <c r="V38" s="308"/>
      <c r="W38" s="210" t="str">
        <f t="shared" si="36"/>
        <v/>
      </c>
      <c r="X38" s="213"/>
      <c r="Y38" s="210" t="str">
        <f t="shared" si="37"/>
        <v/>
      </c>
      <c r="Z38" s="213"/>
      <c r="AA38" s="214"/>
      <c r="AB38" s="213"/>
      <c r="AC38" s="210" t="str">
        <f t="shared" si="38"/>
        <v/>
      </c>
      <c r="AD38" s="213"/>
      <c r="AE38" s="210" t="str">
        <f t="shared" si="22"/>
        <v/>
      </c>
      <c r="AF38" s="213"/>
      <c r="AG38" s="215"/>
      <c r="AH38" s="308"/>
      <c r="AI38" s="210" t="str">
        <f t="shared" si="39"/>
        <v/>
      </c>
      <c r="AJ38" s="213"/>
      <c r="AK38" s="210" t="str">
        <f t="shared" si="40"/>
        <v/>
      </c>
      <c r="AL38" s="213"/>
      <c r="AM38" s="214"/>
      <c r="AN38" s="308"/>
      <c r="AO38" s="210" t="str">
        <f t="shared" si="41"/>
        <v/>
      </c>
      <c r="AP38" s="213"/>
      <c r="AQ38" s="210" t="str">
        <f t="shared" si="42"/>
        <v/>
      </c>
      <c r="AR38" s="213"/>
      <c r="AS38" s="317"/>
      <c r="AT38" s="213">
        <v>4</v>
      </c>
      <c r="AU38" s="210">
        <f t="shared" si="43"/>
        <v>56</v>
      </c>
      <c r="AV38" s="213"/>
      <c r="AW38" s="210" t="str">
        <f t="shared" si="44"/>
        <v/>
      </c>
      <c r="AX38" s="209">
        <v>7</v>
      </c>
      <c r="AY38" s="213" t="s">
        <v>139</v>
      </c>
      <c r="AZ38" s="353">
        <f t="shared" si="23"/>
        <v>4</v>
      </c>
      <c r="BA38" s="210">
        <f t="shared" si="24"/>
        <v>56</v>
      </c>
      <c r="BB38" s="216" t="str">
        <f t="shared" si="25"/>
        <v/>
      </c>
      <c r="BC38" s="210" t="str">
        <f t="shared" si="26"/>
        <v/>
      </c>
      <c r="BD38" s="216">
        <f t="shared" si="27"/>
        <v>7</v>
      </c>
      <c r="BE38" s="291">
        <f t="shared" si="28"/>
        <v>4</v>
      </c>
      <c r="BF38" s="349" t="s">
        <v>262</v>
      </c>
      <c r="BG38" s="225" t="s">
        <v>396</v>
      </c>
    </row>
    <row r="39" spans="1:59" ht="15" customHeight="1">
      <c r="A39" s="660" t="s">
        <v>607</v>
      </c>
      <c r="B39" s="396" t="s">
        <v>31</v>
      </c>
      <c r="C39" s="304" t="s">
        <v>157</v>
      </c>
      <c r="D39" s="209"/>
      <c r="E39" s="210" t="str">
        <f t="shared" si="30"/>
        <v/>
      </c>
      <c r="F39" s="209"/>
      <c r="G39" s="210" t="str">
        <f t="shared" si="31"/>
        <v/>
      </c>
      <c r="H39" s="209"/>
      <c r="I39" s="211"/>
      <c r="J39" s="308"/>
      <c r="K39" s="210" t="str">
        <f t="shared" si="32"/>
        <v/>
      </c>
      <c r="L39" s="213"/>
      <c r="M39" s="210" t="str">
        <f t="shared" si="33"/>
        <v/>
      </c>
      <c r="N39" s="213"/>
      <c r="O39" s="214"/>
      <c r="P39" s="213"/>
      <c r="Q39" s="210" t="str">
        <f t="shared" si="34"/>
        <v/>
      </c>
      <c r="R39" s="213"/>
      <c r="S39" s="210" t="str">
        <f t="shared" si="35"/>
        <v/>
      </c>
      <c r="T39" s="213"/>
      <c r="U39" s="215"/>
      <c r="V39" s="308"/>
      <c r="W39" s="210" t="str">
        <f t="shared" si="36"/>
        <v/>
      </c>
      <c r="X39" s="213"/>
      <c r="Y39" s="210" t="str">
        <f t="shared" si="37"/>
        <v/>
      </c>
      <c r="Z39" s="213"/>
      <c r="AA39" s="214"/>
      <c r="AB39" s="213"/>
      <c r="AC39" s="210" t="str">
        <f t="shared" si="38"/>
        <v/>
      </c>
      <c r="AD39" s="213"/>
      <c r="AE39" s="210" t="str">
        <f t="shared" si="22"/>
        <v/>
      </c>
      <c r="AF39" s="213"/>
      <c r="AG39" s="215"/>
      <c r="AH39" s="308"/>
      <c r="AI39" s="210" t="str">
        <f t="shared" si="39"/>
        <v/>
      </c>
      <c r="AJ39" s="213"/>
      <c r="AK39" s="210" t="str">
        <f t="shared" si="40"/>
        <v/>
      </c>
      <c r="AL39" s="213"/>
      <c r="AM39" s="214"/>
      <c r="AN39" s="308"/>
      <c r="AO39" s="210" t="str">
        <f t="shared" si="41"/>
        <v/>
      </c>
      <c r="AP39" s="213"/>
      <c r="AQ39" s="210" t="str">
        <f t="shared" si="42"/>
        <v/>
      </c>
      <c r="AR39" s="213"/>
      <c r="AS39" s="317"/>
      <c r="AT39" s="213"/>
      <c r="AU39" s="210" t="str">
        <f t="shared" si="43"/>
        <v/>
      </c>
      <c r="AV39" s="213">
        <v>5</v>
      </c>
      <c r="AW39" s="210">
        <f t="shared" si="44"/>
        <v>70</v>
      </c>
      <c r="AX39" s="653">
        <v>9</v>
      </c>
      <c r="AY39" s="213" t="s">
        <v>139</v>
      </c>
      <c r="AZ39" s="353" t="str">
        <f t="shared" si="23"/>
        <v/>
      </c>
      <c r="BA39" s="210" t="str">
        <f t="shared" si="24"/>
        <v/>
      </c>
      <c r="BB39" s="216">
        <f t="shared" si="25"/>
        <v>5</v>
      </c>
      <c r="BC39" s="210">
        <f t="shared" si="26"/>
        <v>70</v>
      </c>
      <c r="BD39" s="216">
        <f t="shared" si="27"/>
        <v>9</v>
      </c>
      <c r="BE39" s="291">
        <f t="shared" si="28"/>
        <v>5</v>
      </c>
      <c r="BF39" s="349" t="s">
        <v>262</v>
      </c>
      <c r="BG39" s="225" t="s">
        <v>263</v>
      </c>
    </row>
    <row r="40" spans="1:59" s="2" customFormat="1" ht="15.75" customHeight="1">
      <c r="A40" s="410"/>
      <c r="B40" s="396" t="s">
        <v>114</v>
      </c>
      <c r="C40" s="304" t="s">
        <v>129</v>
      </c>
      <c r="D40" s="209"/>
      <c r="E40" s="210" t="str">
        <f t="shared" si="30"/>
        <v/>
      </c>
      <c r="F40" s="209"/>
      <c r="G40" s="210" t="str">
        <f t="shared" si="31"/>
        <v/>
      </c>
      <c r="H40" s="209"/>
      <c r="I40" s="211"/>
      <c r="J40" s="308"/>
      <c r="K40" s="210" t="str">
        <f t="shared" si="32"/>
        <v/>
      </c>
      <c r="L40" s="213"/>
      <c r="M40" s="210" t="str">
        <f t="shared" si="33"/>
        <v/>
      </c>
      <c r="N40" s="213"/>
      <c r="O40" s="214"/>
      <c r="P40" s="213"/>
      <c r="Q40" s="210" t="str">
        <f t="shared" si="34"/>
        <v/>
      </c>
      <c r="R40" s="213"/>
      <c r="S40" s="210" t="str">
        <f t="shared" si="35"/>
        <v/>
      </c>
      <c r="T40" s="213"/>
      <c r="U40" s="215"/>
      <c r="V40" s="308"/>
      <c r="W40" s="210" t="str">
        <f t="shared" si="36"/>
        <v/>
      </c>
      <c r="X40" s="213"/>
      <c r="Y40" s="210" t="str">
        <f t="shared" si="37"/>
        <v/>
      </c>
      <c r="Z40" s="213"/>
      <c r="AA40" s="214"/>
      <c r="AB40" s="213"/>
      <c r="AC40" s="210" t="str">
        <f t="shared" si="38"/>
        <v/>
      </c>
      <c r="AD40" s="213"/>
      <c r="AE40" s="210" t="str">
        <f t="shared" si="22"/>
        <v/>
      </c>
      <c r="AF40" s="213"/>
      <c r="AG40" s="215"/>
      <c r="AH40" s="308"/>
      <c r="AI40" s="210" t="str">
        <f t="shared" si="39"/>
        <v/>
      </c>
      <c r="AJ40" s="213"/>
      <c r="AK40" s="210" t="str">
        <f t="shared" si="40"/>
        <v/>
      </c>
      <c r="AL40" s="213"/>
      <c r="AM40" s="214"/>
      <c r="AN40" s="308"/>
      <c r="AO40" s="210" t="str">
        <f t="shared" si="41"/>
        <v/>
      </c>
      <c r="AP40" s="213"/>
      <c r="AQ40" s="210" t="str">
        <f t="shared" si="42"/>
        <v/>
      </c>
      <c r="AR40" s="213"/>
      <c r="AS40" s="317"/>
      <c r="AT40" s="213">
        <v>1</v>
      </c>
      <c r="AU40" s="210">
        <f t="shared" si="43"/>
        <v>14</v>
      </c>
      <c r="AV40" s="213">
        <v>1</v>
      </c>
      <c r="AW40" s="210">
        <f t="shared" si="44"/>
        <v>14</v>
      </c>
      <c r="AX40" s="213">
        <v>3</v>
      </c>
      <c r="AY40" s="213" t="s">
        <v>104</v>
      </c>
      <c r="AZ40" s="353">
        <f t="shared" si="23"/>
        <v>1</v>
      </c>
      <c r="BA40" s="210">
        <f t="shared" si="24"/>
        <v>14</v>
      </c>
      <c r="BB40" s="216">
        <f t="shared" si="25"/>
        <v>1</v>
      </c>
      <c r="BC40" s="210">
        <f t="shared" si="26"/>
        <v>14</v>
      </c>
      <c r="BD40" s="216">
        <f t="shared" si="27"/>
        <v>3</v>
      </c>
      <c r="BE40" s="291">
        <f t="shared" si="28"/>
        <v>2</v>
      </c>
    </row>
    <row r="41" spans="1:59" s="45" customFormat="1" ht="15.75" customHeight="1" thickBot="1">
      <c r="A41" s="302" t="s">
        <v>401</v>
      </c>
      <c r="B41" s="283" t="s">
        <v>15</v>
      </c>
      <c r="C41" s="304" t="s">
        <v>212</v>
      </c>
      <c r="D41" s="209"/>
      <c r="E41" s="210" t="str">
        <f t="shared" si="30"/>
        <v/>
      </c>
      <c r="F41" s="209"/>
      <c r="G41" s="210" t="str">
        <f t="shared" si="31"/>
        <v/>
      </c>
      <c r="H41" s="209"/>
      <c r="I41" s="211"/>
      <c r="J41" s="308"/>
      <c r="K41" s="210" t="str">
        <f t="shared" si="32"/>
        <v/>
      </c>
      <c r="L41" s="213"/>
      <c r="M41" s="210" t="str">
        <f t="shared" si="33"/>
        <v/>
      </c>
      <c r="N41" s="213"/>
      <c r="O41" s="214"/>
      <c r="P41" s="213"/>
      <c r="Q41" s="210" t="str">
        <f t="shared" si="34"/>
        <v/>
      </c>
      <c r="R41" s="213"/>
      <c r="S41" s="210" t="str">
        <f t="shared" si="35"/>
        <v/>
      </c>
      <c r="T41" s="213"/>
      <c r="U41" s="215"/>
      <c r="V41" s="308"/>
      <c r="W41" s="210" t="str">
        <f t="shared" si="36"/>
        <v/>
      </c>
      <c r="X41" s="213"/>
      <c r="Y41" s="210" t="str">
        <f t="shared" si="37"/>
        <v/>
      </c>
      <c r="Z41" s="213"/>
      <c r="AA41" s="214"/>
      <c r="AB41" s="213"/>
      <c r="AC41" s="210" t="str">
        <f t="shared" si="38"/>
        <v/>
      </c>
      <c r="AD41" s="213"/>
      <c r="AE41" s="210" t="str">
        <f t="shared" si="22"/>
        <v/>
      </c>
      <c r="AF41" s="213"/>
      <c r="AG41" s="215"/>
      <c r="AH41" s="308"/>
      <c r="AI41" s="210" t="str">
        <f t="shared" si="39"/>
        <v/>
      </c>
      <c r="AJ41" s="213"/>
      <c r="AK41" s="210" t="str">
        <f t="shared" si="40"/>
        <v/>
      </c>
      <c r="AL41" s="213"/>
      <c r="AM41" s="214"/>
      <c r="AN41" s="308"/>
      <c r="AO41" s="210" t="str">
        <f t="shared" si="41"/>
        <v/>
      </c>
      <c r="AP41" s="213"/>
      <c r="AQ41" s="210" t="str">
        <f t="shared" si="42"/>
        <v/>
      </c>
      <c r="AR41" s="213"/>
      <c r="AS41" s="214"/>
      <c r="AT41" s="213"/>
      <c r="AU41" s="210" t="str">
        <f t="shared" si="43"/>
        <v/>
      </c>
      <c r="AV41" s="213"/>
      <c r="AW41" s="210" t="str">
        <f t="shared" si="44"/>
        <v/>
      </c>
      <c r="AX41" s="213"/>
      <c r="AY41" s="213" t="s">
        <v>130</v>
      </c>
      <c r="AZ41" s="353" t="str">
        <f t="shared" si="23"/>
        <v/>
      </c>
      <c r="BA41" s="210" t="str">
        <f t="shared" si="24"/>
        <v/>
      </c>
      <c r="BB41" s="216" t="str">
        <f t="shared" si="25"/>
        <v/>
      </c>
      <c r="BC41" s="210" t="str">
        <f t="shared" si="26"/>
        <v/>
      </c>
      <c r="BD41" s="216" t="str">
        <f t="shared" si="27"/>
        <v/>
      </c>
      <c r="BE41" s="291" t="str">
        <f t="shared" si="28"/>
        <v/>
      </c>
      <c r="BF41" s="349" t="s">
        <v>262</v>
      </c>
      <c r="BG41" s="225" t="s">
        <v>263</v>
      </c>
    </row>
    <row r="42" spans="1:59" s="45" customFormat="1" ht="15.75" customHeight="1" thickBot="1">
      <c r="A42" s="95"/>
      <c r="B42" s="400"/>
      <c r="C42" s="293" t="s">
        <v>51</v>
      </c>
      <c r="D42" s="116">
        <f>SUM(D12:D41)</f>
        <v>0</v>
      </c>
      <c r="E42" s="117">
        <f>SUM(E12:E41)</f>
        <v>0</v>
      </c>
      <c r="F42" s="117">
        <f>SUM(F12:F41)</f>
        <v>0</v>
      </c>
      <c r="G42" s="117">
        <f>SUM(G12:G41)</f>
        <v>0</v>
      </c>
      <c r="H42" s="117">
        <f>SUM(H12:H41)</f>
        <v>0</v>
      </c>
      <c r="I42" s="118" t="s">
        <v>17</v>
      </c>
      <c r="J42" s="116">
        <f>SUM(J12:J41)</f>
        <v>0</v>
      </c>
      <c r="K42" s="117">
        <f>SUM(K12:K41)</f>
        <v>0</v>
      </c>
      <c r="L42" s="117">
        <f>SUM(L12:L41)</f>
        <v>0</v>
      </c>
      <c r="M42" s="117">
        <f>SUM(M12:M41)</f>
        <v>0</v>
      </c>
      <c r="N42" s="117">
        <f>SUM(N12:N41)</f>
        <v>0</v>
      </c>
      <c r="O42" s="118" t="s">
        <v>17</v>
      </c>
      <c r="P42" s="116">
        <f>SUM(P12:P41)</f>
        <v>1</v>
      </c>
      <c r="Q42" s="117">
        <f>SUM(Q12:Q41)</f>
        <v>14</v>
      </c>
      <c r="R42" s="117">
        <f>SUM(R12:R41)</f>
        <v>1</v>
      </c>
      <c r="S42" s="117">
        <f>SUM(S12:S41)</f>
        <v>14</v>
      </c>
      <c r="T42" s="117">
        <f>SUM(T12:T41)</f>
        <v>2</v>
      </c>
      <c r="U42" s="118" t="s">
        <v>17</v>
      </c>
      <c r="V42" s="116">
        <f>SUM(V12:V41)</f>
        <v>11</v>
      </c>
      <c r="W42" s="117">
        <f>SUM(W12:W41)</f>
        <v>154</v>
      </c>
      <c r="X42" s="117">
        <f>SUM(X12:X41)</f>
        <v>7</v>
      </c>
      <c r="Y42" s="117">
        <f>SUM(Y12:Y41)</f>
        <v>98</v>
      </c>
      <c r="Z42" s="117">
        <f>SUM(Z12:Z41)</f>
        <v>16</v>
      </c>
      <c r="AA42" s="118" t="s">
        <v>17</v>
      </c>
      <c r="AB42" s="116">
        <f>SUM(AB12:AB41)</f>
        <v>17</v>
      </c>
      <c r="AC42" s="117">
        <f>SUM(AC12:AC41)</f>
        <v>238</v>
      </c>
      <c r="AD42" s="117">
        <f>SUM(AD12:AD41)</f>
        <v>9</v>
      </c>
      <c r="AE42" s="117">
        <f>SUM(AE12:AE41)</f>
        <v>126</v>
      </c>
      <c r="AF42" s="117">
        <f>SUM(AF12:AF41)</f>
        <v>25</v>
      </c>
      <c r="AG42" s="118" t="s">
        <v>17</v>
      </c>
      <c r="AH42" s="116">
        <f>SUM(AH12:AH41)</f>
        <v>14</v>
      </c>
      <c r="AI42" s="117">
        <f>SUM(AI12:AI41)</f>
        <v>196</v>
      </c>
      <c r="AJ42" s="117">
        <f>SUM(AJ12:AJ41)</f>
        <v>12</v>
      </c>
      <c r="AK42" s="117">
        <f>SUM(AK12:AK41)</f>
        <v>168</v>
      </c>
      <c r="AL42" s="117">
        <f>SUM(AL12:AL41)</f>
        <v>27</v>
      </c>
      <c r="AM42" s="118" t="s">
        <v>17</v>
      </c>
      <c r="AN42" s="116">
        <f>SUM(AN12:AN41)</f>
        <v>14</v>
      </c>
      <c r="AO42" s="117">
        <f>SUM(AO12:AO41)</f>
        <v>196</v>
      </c>
      <c r="AP42" s="117">
        <f>SUM(AP12:AP41)</f>
        <v>14</v>
      </c>
      <c r="AQ42" s="117">
        <f>SUM(AQ12:AQ41)</f>
        <v>196</v>
      </c>
      <c r="AR42" s="117">
        <f>SUM(AR12:AR41)</f>
        <v>29</v>
      </c>
      <c r="AS42" s="118" t="s">
        <v>17</v>
      </c>
      <c r="AT42" s="116">
        <f>SUM(AT12:AT41)</f>
        <v>5</v>
      </c>
      <c r="AU42" s="117">
        <f>SUM(AU12:AU41)</f>
        <v>70</v>
      </c>
      <c r="AV42" s="117">
        <f>SUM(AV12:AV41)</f>
        <v>6</v>
      </c>
      <c r="AW42" s="117">
        <f>SUM(AW12:AW41)</f>
        <v>84</v>
      </c>
      <c r="AX42" s="117">
        <f>SUM(AX12:AX41)</f>
        <v>19</v>
      </c>
      <c r="AY42" s="119" t="s">
        <v>17</v>
      </c>
      <c r="AZ42" s="121">
        <f t="shared" ref="AZ42:BE42" si="45">SUM(AZ12:AZ41)</f>
        <v>62</v>
      </c>
      <c r="BA42" s="117">
        <f t="shared" si="45"/>
        <v>868</v>
      </c>
      <c r="BB42" s="117">
        <f t="shared" si="45"/>
        <v>49</v>
      </c>
      <c r="BC42" s="117">
        <f t="shared" si="45"/>
        <v>686</v>
      </c>
      <c r="BD42" s="117">
        <f t="shared" si="45"/>
        <v>118</v>
      </c>
      <c r="BE42" s="122">
        <f t="shared" si="45"/>
        <v>111</v>
      </c>
    </row>
    <row r="43" spans="1:59" ht="18.75" customHeight="1" thickBot="1">
      <c r="A43" s="74"/>
      <c r="B43" s="75"/>
      <c r="C43" s="113" t="s">
        <v>41</v>
      </c>
      <c r="D43" s="44">
        <f>D10+D42</f>
        <v>0</v>
      </c>
      <c r="E43" s="109">
        <f>E10+E42</f>
        <v>0</v>
      </c>
      <c r="F43" s="109">
        <f>F10+F42</f>
        <v>40</v>
      </c>
      <c r="G43" s="109">
        <f>G10+G42</f>
        <v>600</v>
      </c>
      <c r="H43" s="109">
        <f>H10+H42</f>
        <v>27</v>
      </c>
      <c r="I43" s="81" t="s">
        <v>17</v>
      </c>
      <c r="J43" s="44">
        <f>J10+J42</f>
        <v>19</v>
      </c>
      <c r="K43" s="109">
        <f>K10+K42</f>
        <v>266</v>
      </c>
      <c r="L43" s="109">
        <f>L10+L42</f>
        <v>11</v>
      </c>
      <c r="M43" s="109">
        <f>M10+M42</f>
        <v>154</v>
      </c>
      <c r="N43" s="109">
        <f>N10+N42</f>
        <v>29</v>
      </c>
      <c r="O43" s="81" t="s">
        <v>17</v>
      </c>
      <c r="P43" s="44">
        <f>P10+P42</f>
        <v>11</v>
      </c>
      <c r="Q43" s="109">
        <f>Q10+Q42</f>
        <v>154</v>
      </c>
      <c r="R43" s="109">
        <f>R10+R42</f>
        <v>22</v>
      </c>
      <c r="S43" s="109">
        <f>S10+S42</f>
        <v>318</v>
      </c>
      <c r="T43" s="109">
        <f>T10+T42</f>
        <v>30</v>
      </c>
      <c r="U43" s="81" t="s">
        <v>17</v>
      </c>
      <c r="V43" s="44">
        <f>V10+V42</f>
        <v>15</v>
      </c>
      <c r="W43" s="109">
        <f>W10+W42</f>
        <v>210</v>
      </c>
      <c r="X43" s="109">
        <f>X10+X42</f>
        <v>17</v>
      </c>
      <c r="Y43" s="109">
        <f>Y10+Y42</f>
        <v>238</v>
      </c>
      <c r="Z43" s="109">
        <f>Z10+Z42</f>
        <v>29</v>
      </c>
      <c r="AA43" s="81" t="s">
        <v>17</v>
      </c>
      <c r="AB43" s="44">
        <f>AB10+AB42</f>
        <v>20</v>
      </c>
      <c r="AC43" s="109">
        <f>AC10+AC42</f>
        <v>280</v>
      </c>
      <c r="AD43" s="109">
        <f>AD10+AD42</f>
        <v>12</v>
      </c>
      <c r="AE43" s="109">
        <f>AE10+AE42</f>
        <v>168</v>
      </c>
      <c r="AF43" s="109">
        <f>AF10+AF42</f>
        <v>32</v>
      </c>
      <c r="AG43" s="81" t="s">
        <v>17</v>
      </c>
      <c r="AH43" s="44">
        <f>AH10+AH42</f>
        <v>15</v>
      </c>
      <c r="AI43" s="109">
        <f>AI10+AI42</f>
        <v>210</v>
      </c>
      <c r="AJ43" s="109">
        <f>AJ10+AJ42</f>
        <v>15</v>
      </c>
      <c r="AK43" s="109">
        <f>AK10+AK42</f>
        <v>210</v>
      </c>
      <c r="AL43" s="109">
        <f>AL10+AL42</f>
        <v>31</v>
      </c>
      <c r="AM43" s="81" t="s">
        <v>17</v>
      </c>
      <c r="AN43" s="44">
        <f>AN10+AN42</f>
        <v>14</v>
      </c>
      <c r="AO43" s="109">
        <f>AO10+AO42</f>
        <v>196</v>
      </c>
      <c r="AP43" s="109">
        <f>AP10+AP42</f>
        <v>16</v>
      </c>
      <c r="AQ43" s="109">
        <f>AQ10+AQ42</f>
        <v>224</v>
      </c>
      <c r="AR43" s="109">
        <f>AR10+AR42</f>
        <v>31</v>
      </c>
      <c r="AS43" s="81" t="s">
        <v>17</v>
      </c>
      <c r="AT43" s="44">
        <f>AT10+AT42</f>
        <v>7</v>
      </c>
      <c r="AU43" s="109">
        <f>AU10+AU42</f>
        <v>98</v>
      </c>
      <c r="AV43" s="109">
        <f>AV10+AV42</f>
        <v>8</v>
      </c>
      <c r="AW43" s="109">
        <f>AW10+AW42</f>
        <v>112</v>
      </c>
      <c r="AX43" s="109">
        <f>AX10+AX42</f>
        <v>31</v>
      </c>
      <c r="AY43" s="113" t="s">
        <v>17</v>
      </c>
      <c r="AZ43" s="55">
        <f>AZ10+AZ42</f>
        <v>101</v>
      </c>
      <c r="BA43" s="109">
        <f>BA10+BA42</f>
        <v>1414</v>
      </c>
      <c r="BB43" s="109">
        <f>BB10+BB42</f>
        <v>141</v>
      </c>
      <c r="BC43" s="109">
        <f>BC10+BC42</f>
        <v>2144</v>
      </c>
      <c r="BD43" s="109">
        <f>BD10+BD42+BD49</f>
        <v>240</v>
      </c>
      <c r="BE43" s="111">
        <f>BE10+BE42</f>
        <v>242</v>
      </c>
      <c r="BF43" s="45"/>
      <c r="BG43" s="45"/>
    </row>
    <row r="44" spans="1:59" s="32" customFormat="1" ht="15.75" customHeight="1">
      <c r="A44" s="56"/>
      <c r="B44" s="57"/>
      <c r="C44" s="58" t="s">
        <v>16</v>
      </c>
      <c r="D44" s="874"/>
      <c r="E44" s="913"/>
      <c r="F44" s="913"/>
      <c r="G44" s="913"/>
      <c r="H44" s="913"/>
      <c r="I44" s="913"/>
      <c r="J44" s="913"/>
      <c r="K44" s="913"/>
      <c r="L44" s="913"/>
      <c r="M44" s="913"/>
      <c r="N44" s="913"/>
      <c r="O44" s="913"/>
      <c r="P44" s="913"/>
      <c r="Q44" s="913"/>
      <c r="R44" s="913"/>
      <c r="S44" s="913"/>
      <c r="T44" s="913"/>
      <c r="U44" s="913"/>
      <c r="V44" s="913"/>
      <c r="W44" s="913"/>
      <c r="X44" s="913"/>
      <c r="Y44" s="913"/>
      <c r="Z44" s="913"/>
      <c r="AA44" s="913"/>
      <c r="AB44" s="874"/>
      <c r="AC44" s="913"/>
      <c r="AD44" s="913"/>
      <c r="AE44" s="913"/>
      <c r="AF44" s="913"/>
      <c r="AG44" s="913"/>
      <c r="AH44" s="913"/>
      <c r="AI44" s="913"/>
      <c r="AJ44" s="913"/>
      <c r="AK44" s="913"/>
      <c r="AL44" s="913"/>
      <c r="AM44" s="913"/>
      <c r="AN44" s="913"/>
      <c r="AO44" s="913"/>
      <c r="AP44" s="913"/>
      <c r="AQ44" s="913"/>
      <c r="AR44" s="913"/>
      <c r="AS44" s="913"/>
      <c r="AT44" s="913"/>
      <c r="AU44" s="913"/>
      <c r="AV44" s="913"/>
      <c r="AW44" s="913"/>
      <c r="AX44" s="913"/>
      <c r="AY44" s="913"/>
      <c r="AZ44" s="876"/>
      <c r="BA44" s="915"/>
      <c r="BB44" s="915"/>
      <c r="BC44" s="915"/>
      <c r="BD44" s="915"/>
      <c r="BE44" s="916"/>
    </row>
    <row r="45" spans="1:59" s="2" customFormat="1" ht="15.75" customHeight="1">
      <c r="A45" s="302" t="s">
        <v>358</v>
      </c>
      <c r="B45" s="401" t="s">
        <v>44</v>
      </c>
      <c r="C45" s="411" t="s">
        <v>138</v>
      </c>
      <c r="D45" s="226"/>
      <c r="E45" s="210" t="str">
        <f>IF(D45*14=0,"",D45*14)</f>
        <v/>
      </c>
      <c r="F45" s="221"/>
      <c r="G45" s="210" t="str">
        <f>IF(F45*14=0,"",F45*14)</f>
        <v/>
      </c>
      <c r="H45" s="222"/>
      <c r="I45" s="223"/>
      <c r="J45" s="360"/>
      <c r="K45" s="210" t="str">
        <f>IF(J45*14=0,"",J45*14)</f>
        <v/>
      </c>
      <c r="L45" s="221"/>
      <c r="M45" s="210" t="str">
        <f>IF(L45*14=0,"",L45*14)</f>
        <v/>
      </c>
      <c r="N45" s="222"/>
      <c r="O45" s="223"/>
      <c r="P45" s="360"/>
      <c r="Q45" s="210" t="str">
        <f>IF(P45*14=0,"",P45*14)</f>
        <v/>
      </c>
      <c r="R45" s="221"/>
      <c r="S45" s="210" t="str">
        <f>IF(R45*14=0,"",R45*14)</f>
        <v/>
      </c>
      <c r="T45" s="222"/>
      <c r="U45" s="223"/>
      <c r="V45" s="360"/>
      <c r="W45" s="210" t="str">
        <f>IF(V45*14=0,"",V45*14)</f>
        <v/>
      </c>
      <c r="X45" s="221"/>
      <c r="Y45" s="210" t="str">
        <f>IF(X45*14=0,"",X45*14)</f>
        <v/>
      </c>
      <c r="Z45" s="222"/>
      <c r="AA45" s="223"/>
      <c r="AB45" s="360"/>
      <c r="AC45" s="210" t="str">
        <f>IF(AB45*14=0,"",AB45*14)</f>
        <v/>
      </c>
      <c r="AD45" s="221"/>
      <c r="AE45" s="210" t="str">
        <f>IF(AD45*14=0,"",AD45*14)</f>
        <v/>
      </c>
      <c r="AF45" s="222"/>
      <c r="AG45" s="223"/>
      <c r="AH45" s="360">
        <v>1</v>
      </c>
      <c r="AI45" s="210">
        <f>IF(AH45*14=0,"",AH45*14)</f>
        <v>14</v>
      </c>
      <c r="AJ45" s="221">
        <v>1</v>
      </c>
      <c r="AK45" s="210">
        <f>IF(AJ45*14=0,"",AJ45*14)</f>
        <v>14</v>
      </c>
      <c r="AL45" s="222"/>
      <c r="AM45" s="223" t="s">
        <v>104</v>
      </c>
      <c r="AN45" s="360"/>
      <c r="AO45" s="210" t="str">
        <f>IF(AN45*14=0,"",AN45*14)</f>
        <v/>
      </c>
      <c r="AP45" s="221"/>
      <c r="AQ45" s="210" t="str">
        <f>IF(AP45*14=0,"",AP45*14)</f>
        <v/>
      </c>
      <c r="AR45" s="222"/>
      <c r="AS45" s="223"/>
      <c r="AT45" s="360"/>
      <c r="AU45" s="210" t="str">
        <f>IF(AT45*14=0,"",AT45*14)</f>
        <v/>
      </c>
      <c r="AV45" s="221"/>
      <c r="AW45" s="210" t="str">
        <f>IF(AV45*14=0,"",AV45*14)</f>
        <v/>
      </c>
      <c r="AX45" s="222"/>
      <c r="AY45" s="223"/>
      <c r="AZ45" s="353">
        <f t="shared" ref="AZ45:AZ48" si="46">IF(D45+J45+P45+V45+AB45+AH45+AN45+AT45=0,"",D45+J45+P45+V45+AB45+AH45+AN45+AT45)</f>
        <v>1</v>
      </c>
      <c r="BA45" s="210">
        <f>IF((D45+J45+P45+V45+AB45+AH45+AN45+AT45)*14=0,"",(D45+J45+P45+V45+AB45+AH45+AN45+AT45)*14)</f>
        <v>14</v>
      </c>
      <c r="BB45" s="216">
        <f t="shared" ref="BB45:BB48" si="47">IF(F45+L45+R45+X45+AD45+AJ45+AP45+AV45=0,"",F45+L45+R45+X45+AD45+AJ45+AP45+AV45)</f>
        <v>1</v>
      </c>
      <c r="BC45" s="210">
        <f>IF((L45+F45+R45+X45+AD45+AJ45+AP45+AV45)*14=0,"",(L45+F45+R45+X45+AD45+AJ45+AP45+AV45)*14)</f>
        <v>14</v>
      </c>
      <c r="BD45" s="222" t="s">
        <v>17</v>
      </c>
      <c r="BE45" s="291">
        <f>IF(D45+F45+L45+J45+P45+R45+V45+X45+AB45+AD45+AH45+AJ45+AN45+AP45+AT45+AV45=0,"",D45+F45+L45+J45+P45+R45+V45+X45+AB45+AD45+AH45+AJ45+AN45+AP45+AT45+AV45)</f>
        <v>2</v>
      </c>
      <c r="BF45" s="349" t="s">
        <v>262</v>
      </c>
      <c r="BG45" s="225" t="s">
        <v>341</v>
      </c>
    </row>
    <row r="46" spans="1:59" s="2" customFormat="1" ht="15.75" customHeight="1">
      <c r="A46" s="302" t="s">
        <v>179</v>
      </c>
      <c r="B46" s="401" t="s">
        <v>44</v>
      </c>
      <c r="C46" s="411" t="s">
        <v>137</v>
      </c>
      <c r="D46" s="226"/>
      <c r="E46" s="210" t="str">
        <f>IF(D46*14=0,"",D46*14)</f>
        <v/>
      </c>
      <c r="F46" s="221"/>
      <c r="G46" s="210" t="str">
        <f>IF(F46*14=0,"",F46*14)</f>
        <v/>
      </c>
      <c r="H46" s="222"/>
      <c r="I46" s="223"/>
      <c r="J46" s="360"/>
      <c r="K46" s="210" t="str">
        <f>IF(J46*14=0,"",J46*14)</f>
        <v/>
      </c>
      <c r="L46" s="221"/>
      <c r="M46" s="210" t="str">
        <f>IF(L46*14=0,"",L46*14)</f>
        <v/>
      </c>
      <c r="N46" s="222"/>
      <c r="O46" s="223"/>
      <c r="P46" s="360"/>
      <c r="Q46" s="210" t="str">
        <f>IF(P46*14=0,"",P46*14)</f>
        <v/>
      </c>
      <c r="R46" s="221"/>
      <c r="S46" s="210" t="str">
        <f>IF(R46*14=0,"",R46*14)</f>
        <v/>
      </c>
      <c r="T46" s="222"/>
      <c r="U46" s="223"/>
      <c r="V46" s="360"/>
      <c r="W46" s="210" t="str">
        <f>IF(V46*14=0,"",V46*14)</f>
        <v/>
      </c>
      <c r="X46" s="221"/>
      <c r="Y46" s="210" t="str">
        <f>IF(X46*14=0,"",X46*14)</f>
        <v/>
      </c>
      <c r="Z46" s="222"/>
      <c r="AA46" s="223"/>
      <c r="AB46" s="360"/>
      <c r="AC46" s="210" t="str">
        <f>IF(AB46*14=0,"",AB46*14)</f>
        <v/>
      </c>
      <c r="AD46" s="221"/>
      <c r="AE46" s="210" t="str">
        <f>IF(AD46*14=0,"",AD46*14)</f>
        <v/>
      </c>
      <c r="AF46" s="222"/>
      <c r="AG46" s="223"/>
      <c r="AH46" s="360"/>
      <c r="AI46" s="210" t="str">
        <f>IF(AH46*14=0,"",AH46*14)</f>
        <v/>
      </c>
      <c r="AJ46" s="221"/>
      <c r="AK46" s="210" t="str">
        <f>IF(AJ46*14=0,"",AJ46*14)</f>
        <v/>
      </c>
      <c r="AL46" s="222"/>
      <c r="AM46" s="223"/>
      <c r="AN46" s="360">
        <v>1</v>
      </c>
      <c r="AO46" s="210">
        <f>IF(AN46*14=0,"",AN46*14)</f>
        <v>14</v>
      </c>
      <c r="AP46" s="221">
        <v>1</v>
      </c>
      <c r="AQ46" s="210">
        <f>IF(AP46*14=0,"",AP46*14)</f>
        <v>14</v>
      </c>
      <c r="AR46" s="222"/>
      <c r="AS46" s="223" t="s">
        <v>104</v>
      </c>
      <c r="AT46" s="360"/>
      <c r="AU46" s="210" t="str">
        <f>IF(AT46*14=0,"",AT46*14)</f>
        <v/>
      </c>
      <c r="AV46" s="221"/>
      <c r="AW46" s="210" t="str">
        <f>IF(AV46*14=0,"",AV46*14)</f>
        <v/>
      </c>
      <c r="AX46" s="222"/>
      <c r="AY46" s="223"/>
      <c r="AZ46" s="353">
        <f t="shared" si="46"/>
        <v>1</v>
      </c>
      <c r="BA46" s="210">
        <f>IF((D46+J46+P46+V46+AB46+AH46+AN46+AT46)*14=0,"",(D46+J46+P46+V46+AB46+AH46+AN46+AT46)*14)</f>
        <v>14</v>
      </c>
      <c r="BB46" s="216">
        <f t="shared" si="47"/>
        <v>1</v>
      </c>
      <c r="BC46" s="210">
        <f>IF((L46+F46+R46+X46+AD46+AJ46+AP46+AV46)*14=0,"",(L46+F46+R46+X46+AD46+AJ46+AP46+AV46)*14)</f>
        <v>14</v>
      </c>
      <c r="BD46" s="222" t="s">
        <v>17</v>
      </c>
      <c r="BE46" s="291">
        <f>IF(D46+F46+L46+J46+P46+R46+V46+X46+AB46+AD46+AH46+AJ46+AN46+AP46+AT46+AV46=0,"",D46+F46+L46+J46+P46+R46+V46+X46+AB46+AD46+AH46+AJ46+AN46+AP46+AT46+AV46)</f>
        <v>2</v>
      </c>
      <c r="BF46" s="349" t="s">
        <v>262</v>
      </c>
      <c r="BG46" s="225" t="s">
        <v>341</v>
      </c>
    </row>
    <row r="47" spans="1:59" s="32" customFormat="1" ht="15.75" customHeight="1">
      <c r="A47" s="302" t="s">
        <v>416</v>
      </c>
      <c r="B47" s="401" t="s">
        <v>44</v>
      </c>
      <c r="C47" s="411" t="s">
        <v>415</v>
      </c>
      <c r="D47" s="226"/>
      <c r="E47" s="210"/>
      <c r="F47" s="226"/>
      <c r="G47" s="210"/>
      <c r="H47" s="222"/>
      <c r="I47" s="227"/>
      <c r="J47" s="360"/>
      <c r="K47" s="210"/>
      <c r="L47" s="226"/>
      <c r="M47" s="210"/>
      <c r="N47" s="222"/>
      <c r="O47" s="228"/>
      <c r="P47" s="226"/>
      <c r="Q47" s="210"/>
      <c r="R47" s="226"/>
      <c r="S47" s="210"/>
      <c r="T47" s="222"/>
      <c r="U47" s="227"/>
      <c r="V47" s="360"/>
      <c r="W47" s="210"/>
      <c r="X47" s="226"/>
      <c r="Y47" s="210"/>
      <c r="Z47" s="222"/>
      <c r="AA47" s="228"/>
      <c r="AB47" s="226"/>
      <c r="AC47" s="210"/>
      <c r="AD47" s="226"/>
      <c r="AE47" s="210"/>
      <c r="AF47" s="222"/>
      <c r="AG47" s="227"/>
      <c r="AH47" s="360"/>
      <c r="AI47" s="210"/>
      <c r="AJ47" s="226"/>
      <c r="AK47" s="210"/>
      <c r="AL47" s="222"/>
      <c r="AM47" s="228"/>
      <c r="AN47" s="360"/>
      <c r="AO47" s="210"/>
      <c r="AP47" s="221"/>
      <c r="AQ47" s="210"/>
      <c r="AR47" s="222"/>
      <c r="AS47" s="223"/>
      <c r="AT47" s="226"/>
      <c r="AU47" s="210"/>
      <c r="AV47" s="226">
        <v>16</v>
      </c>
      <c r="AW47" s="210">
        <f>IF(AV47*15=0,"",AV47*15)</f>
        <v>240</v>
      </c>
      <c r="AX47" s="222"/>
      <c r="AY47" s="227" t="s">
        <v>180</v>
      </c>
      <c r="AZ47" s="353" t="str">
        <f t="shared" si="46"/>
        <v/>
      </c>
      <c r="BA47" s="210" t="str">
        <f>IF((D47+J47+P47+V47+AB47+AH47+AN47+AT47)*14=0,"",(D47+J47+P47+V47+AB47+AH47+AN47+AT47)*14)</f>
        <v/>
      </c>
      <c r="BB47" s="216">
        <f t="shared" si="47"/>
        <v>16</v>
      </c>
      <c r="BC47" s="210">
        <f>IF((L47+F47+R47+X47+AD47+AJ47+AP47+AV47)*15=0,"",(L47+F47+R47+X47+AD47+AJ47+AP47+AV47)*15)</f>
        <v>240</v>
      </c>
      <c r="BD47" s="216" t="str">
        <f t="shared" ref="BD47" si="48">IF(N47+H47+T47+Z47+AF47+AL47+AR47+AX47=0,"",N47+H47+T47+Z47+AF47+AL47+AR47+AX47)</f>
        <v/>
      </c>
      <c r="BE47" s="291">
        <f>IF(D47+F47+L47+J47+P47+R47+V47+X47+AB47+AD47+AH47+AJ47+AN47+AP47+AT47+AV47=0,"",D47+F47+L47+J47+P47+R47+V47+X47+AB47+AD47+AH47+AJ47+AN47+AP47+AT47+AV47)</f>
        <v>16</v>
      </c>
      <c r="BF47" s="349" t="s">
        <v>262</v>
      </c>
      <c r="BG47" s="225" t="s">
        <v>263</v>
      </c>
    </row>
    <row r="48" spans="1:59" ht="15.75" customHeight="1" thickBot="1">
      <c r="A48" s="321" t="s">
        <v>409</v>
      </c>
      <c r="B48" s="303" t="s">
        <v>15</v>
      </c>
      <c r="C48" s="412" t="s">
        <v>166</v>
      </c>
      <c r="D48" s="209"/>
      <c r="E48" s="210" t="str">
        <f>IF(D48*14=0,"",D48*14)</f>
        <v/>
      </c>
      <c r="F48" s="209"/>
      <c r="G48" s="210" t="str">
        <f>IF(F48*14=0,"",F48*14)</f>
        <v/>
      </c>
      <c r="H48" s="222"/>
      <c r="I48" s="211"/>
      <c r="J48" s="308"/>
      <c r="K48" s="210" t="str">
        <f>IF(J48*14=0,"",J48*14)</f>
        <v/>
      </c>
      <c r="L48" s="213"/>
      <c r="M48" s="210" t="str">
        <f>IF(L48*14=0,"",L48*14)</f>
        <v/>
      </c>
      <c r="N48" s="222"/>
      <c r="O48" s="214"/>
      <c r="P48" s="213"/>
      <c r="Q48" s="210" t="str">
        <f>IF(P48*14=0,"",P48*14)</f>
        <v/>
      </c>
      <c r="R48" s="213"/>
      <c r="S48" s="210" t="str">
        <f>IF(R48*14=0,"",R48*14)</f>
        <v/>
      </c>
      <c r="T48" s="222"/>
      <c r="U48" s="215"/>
      <c r="V48" s="308"/>
      <c r="W48" s="210" t="str">
        <f>IF(V48*14=0,"",V48*14)</f>
        <v/>
      </c>
      <c r="X48" s="213"/>
      <c r="Y48" s="210" t="str">
        <f>IF(X48*14=0,"",X48*14)</f>
        <v/>
      </c>
      <c r="Z48" s="222"/>
      <c r="AA48" s="214"/>
      <c r="AB48" s="213"/>
      <c r="AC48" s="210" t="str">
        <f>IF(AB48*14=0,"",AB48*14)</f>
        <v/>
      </c>
      <c r="AD48" s="213"/>
      <c r="AE48" s="210" t="str">
        <f>IF(AD48*14=0,"",AD48*14)</f>
        <v/>
      </c>
      <c r="AF48" s="222"/>
      <c r="AG48" s="215"/>
      <c r="AH48" s="308"/>
      <c r="AI48" s="210" t="str">
        <f>IF(AH48*14=0,"",AH48*14)</f>
        <v/>
      </c>
      <c r="AJ48" s="213"/>
      <c r="AK48" s="210" t="str">
        <f>IF(AJ48*14=0,"",AJ48*14)</f>
        <v/>
      </c>
      <c r="AL48" s="222"/>
      <c r="AM48" s="214"/>
      <c r="AN48" s="308"/>
      <c r="AO48" s="210" t="str">
        <f>IF(AN48*14=0,"",AN48*14)</f>
        <v/>
      </c>
      <c r="AP48" s="229"/>
      <c r="AQ48" s="210" t="str">
        <f>IF(AP48*14=0,"",AP48*14)</f>
        <v/>
      </c>
      <c r="AR48" s="222"/>
      <c r="AS48" s="230"/>
      <c r="AT48" s="213"/>
      <c r="AU48" s="210" t="str">
        <f>IF(AT48*14=0,"",AT48*14)</f>
        <v/>
      </c>
      <c r="AV48" s="213"/>
      <c r="AW48" s="210" t="str">
        <f>IF(AV48*14=0,"",AV48*14)</f>
        <v/>
      </c>
      <c r="AX48" s="222"/>
      <c r="AY48" s="213" t="s">
        <v>130</v>
      </c>
      <c r="AZ48" s="353" t="str">
        <f t="shared" si="46"/>
        <v/>
      </c>
      <c r="BA48" s="231" t="str">
        <f>IF((P48+V48+AB48+AH48+AN48+AT48)*14=0,"",(P48+V48+AB48+AH48+AN48+AT48)*14)</f>
        <v/>
      </c>
      <c r="BB48" s="216" t="str">
        <f t="shared" si="47"/>
        <v/>
      </c>
      <c r="BC48" s="210" t="str">
        <f>IF((L48+F48+R48+X48+AD48+AJ48+AP48+AV48)*14=0,"",(L48+F48+R48+X48+AD48+AJ48+AP48+AV48)*14)</f>
        <v/>
      </c>
      <c r="BD48" s="222" t="s">
        <v>17</v>
      </c>
      <c r="BE48" s="291" t="str">
        <f>IF(D48+F48+L48+J48+P48+R48+V48+X48+AB48+AD48+AH48+AJ48+AN48+AP48+AT48+AV48=0,"",D48+F48+L48+J48+P48+R48+V48+X48+AB48+AD48+AH48+AJ48+AN48+AP48+AT48+AV48)</f>
        <v/>
      </c>
      <c r="BF48" s="45"/>
      <c r="BG48" s="45"/>
    </row>
    <row r="49" spans="1:59" ht="15.75" customHeight="1" thickBot="1">
      <c r="A49" s="59"/>
      <c r="B49" s="60"/>
      <c r="C49" s="114" t="s">
        <v>18</v>
      </c>
      <c r="D49" s="61">
        <f>SUM(D45:D48)</f>
        <v>0</v>
      </c>
      <c r="E49" s="62" t="str">
        <f>IF(D49*14=0,"",D49*14)</f>
        <v/>
      </c>
      <c r="F49" s="63">
        <f>SUM(F45:F48)</f>
        <v>0</v>
      </c>
      <c r="G49" s="62" t="str">
        <f>IF(F49*14=0,"",F49*14)</f>
        <v/>
      </c>
      <c r="H49" s="64" t="s">
        <v>17</v>
      </c>
      <c r="I49" s="65" t="s">
        <v>17</v>
      </c>
      <c r="J49" s="61">
        <f>SUM(J45:J48)</f>
        <v>0</v>
      </c>
      <c r="K49" s="62" t="str">
        <f>IF(J49*14=0,"",J49*14)</f>
        <v/>
      </c>
      <c r="L49" s="63">
        <f>SUM(L45:L48)</f>
        <v>0</v>
      </c>
      <c r="M49" s="62" t="str">
        <f>IF(L49*14=0,"",L49*14)</f>
        <v/>
      </c>
      <c r="N49" s="64" t="s">
        <v>17</v>
      </c>
      <c r="O49" s="65" t="s">
        <v>17</v>
      </c>
      <c r="P49" s="61">
        <f>SUM(P45:P48)</f>
        <v>0</v>
      </c>
      <c r="Q49" s="62" t="str">
        <f>IF(P49*14=0,"",P49*14)</f>
        <v/>
      </c>
      <c r="R49" s="63">
        <f>SUM(R45:R48)</f>
        <v>0</v>
      </c>
      <c r="S49" s="62" t="str">
        <f>IF(R49*14=0,"",R49*14)</f>
        <v/>
      </c>
      <c r="T49" s="66" t="s">
        <v>17</v>
      </c>
      <c r="U49" s="65" t="s">
        <v>17</v>
      </c>
      <c r="V49" s="61">
        <f>SUM(V45:V48)</f>
        <v>0</v>
      </c>
      <c r="W49" s="62" t="str">
        <f>IF(V49*14=0,"",V49*14)</f>
        <v/>
      </c>
      <c r="X49" s="63">
        <f>SUM(X45:X48)</f>
        <v>0</v>
      </c>
      <c r="Y49" s="62" t="str">
        <f>IF(X49*14=0,"",X49*14)</f>
        <v/>
      </c>
      <c r="Z49" s="64" t="s">
        <v>17</v>
      </c>
      <c r="AA49" s="65" t="s">
        <v>17</v>
      </c>
      <c r="AB49" s="61">
        <f>SUM(AB45:AB48)</f>
        <v>0</v>
      </c>
      <c r="AC49" s="62" t="str">
        <f>IF(AB49*14=0,"",AB49*14)</f>
        <v/>
      </c>
      <c r="AD49" s="63">
        <f>SUM(AD45:AD48)</f>
        <v>0</v>
      </c>
      <c r="AE49" s="62" t="str">
        <f>IF(AD49*14=0,"",AD49*14)</f>
        <v/>
      </c>
      <c r="AF49" s="64" t="s">
        <v>17</v>
      </c>
      <c r="AG49" s="65" t="s">
        <v>17</v>
      </c>
      <c r="AH49" s="61">
        <f>SUM(AH45:AH48)</f>
        <v>1</v>
      </c>
      <c r="AI49" s="62">
        <f>IF(AH49*14=0,"",AH49*14)</f>
        <v>14</v>
      </c>
      <c r="AJ49" s="63">
        <f>SUM(AJ45:AJ48)</f>
        <v>1</v>
      </c>
      <c r="AK49" s="62">
        <f>IF(AJ49*14=0,"",AJ49*14)</f>
        <v>14</v>
      </c>
      <c r="AL49" s="64" t="s">
        <v>17</v>
      </c>
      <c r="AM49" s="65" t="s">
        <v>17</v>
      </c>
      <c r="AN49" s="61">
        <f>SUM(AN45:AN48)</f>
        <v>1</v>
      </c>
      <c r="AO49" s="62">
        <f>IF(AN49*14=0,"",AN49*14)</f>
        <v>14</v>
      </c>
      <c r="AP49" s="63">
        <f>SUM(AP45:AP48)</f>
        <v>1</v>
      </c>
      <c r="AQ49" s="62">
        <f>IF(AP49*14=0,"",AP49*14)</f>
        <v>14</v>
      </c>
      <c r="AR49" s="66" t="s">
        <v>17</v>
      </c>
      <c r="AS49" s="65" t="s">
        <v>17</v>
      </c>
      <c r="AT49" s="61">
        <f>SUM(AT45:AT48)</f>
        <v>0</v>
      </c>
      <c r="AU49" s="62" t="str">
        <f>IF(AT49*14=0,"",AT49*14)</f>
        <v/>
      </c>
      <c r="AV49" s="63">
        <f>SUM(AV45:AV48)</f>
        <v>16</v>
      </c>
      <c r="AW49" s="62">
        <f>IF(AV49*15=0,"",AV49*15)</f>
        <v>240</v>
      </c>
      <c r="AX49" s="64">
        <f>SUM(AX45:AX48)</f>
        <v>0</v>
      </c>
      <c r="AY49" s="115" t="s">
        <v>17</v>
      </c>
      <c r="AZ49" s="67">
        <f>IF(D49+J49+P49+V49+AB49+AH49+AN49+AT49=0,"",D49+J49+P49+V49+AB49+AH49+AN49+AT49)</f>
        <v>2</v>
      </c>
      <c r="BA49" s="123">
        <f>IF((P49+V49+AB49+AH49+AN49+AT49)*14=0,"",(P49+V49+AB49+AH49+AN49+AT49)*14)</f>
        <v>28</v>
      </c>
      <c r="BB49" s="184">
        <f>IF(F49+L49+R49+X49+AD49+AJ49+AP49=0,"",F49+L49+R49+X49+AD49+AJ49+AP49)</f>
        <v>2</v>
      </c>
      <c r="BC49" s="88">
        <f>IF((L49+F49+R49+X49+AD49+AJ49+AP49+AV49)*14=0,"",(L49+F49+R49+X49+AD49+AJ49+AP49+AV49)*14)</f>
        <v>252</v>
      </c>
      <c r="BD49" s="117">
        <f>SUM(BD45:BD48)</f>
        <v>0</v>
      </c>
      <c r="BE49" s="68" t="s">
        <v>40</v>
      </c>
      <c r="BF49" s="45"/>
      <c r="BG49" s="45"/>
    </row>
    <row r="50" spans="1:59" ht="15.75" customHeight="1" thickBot="1">
      <c r="A50" s="146"/>
      <c r="B50" s="145"/>
      <c r="C50" s="144" t="s">
        <v>42</v>
      </c>
      <c r="D50" s="141">
        <f>D43+D49</f>
        <v>0</v>
      </c>
      <c r="E50" s="139" t="str">
        <f>IF(D50*14=0,"",D50*14)</f>
        <v/>
      </c>
      <c r="F50" s="140">
        <f>F43+F49</f>
        <v>40</v>
      </c>
      <c r="G50" s="139">
        <f>IF(F50*14=0,"",F50*14)</f>
        <v>560</v>
      </c>
      <c r="H50" s="138" t="s">
        <v>17</v>
      </c>
      <c r="I50" s="142" t="s">
        <v>17</v>
      </c>
      <c r="J50" s="141">
        <f>J43+J49</f>
        <v>19</v>
      </c>
      <c r="K50" s="139">
        <f>IF(J50*14=0,"",J50*14)</f>
        <v>266</v>
      </c>
      <c r="L50" s="140">
        <f>L43+L49</f>
        <v>11</v>
      </c>
      <c r="M50" s="139">
        <f>IF(L50*14=0,"",L50*14)</f>
        <v>154</v>
      </c>
      <c r="N50" s="138" t="s">
        <v>17</v>
      </c>
      <c r="O50" s="142" t="s">
        <v>17</v>
      </c>
      <c r="P50" s="141">
        <f>P43+P49</f>
        <v>11</v>
      </c>
      <c r="Q50" s="139">
        <f>IF(P50*14=0,"",P50*14)</f>
        <v>154</v>
      </c>
      <c r="R50" s="140">
        <f>R43+R49</f>
        <v>22</v>
      </c>
      <c r="S50" s="139">
        <f>IF(R50*14=0,"",R50*14)</f>
        <v>308</v>
      </c>
      <c r="T50" s="143" t="s">
        <v>17</v>
      </c>
      <c r="U50" s="142" t="s">
        <v>17</v>
      </c>
      <c r="V50" s="141">
        <f>V43+V49</f>
        <v>15</v>
      </c>
      <c r="W50" s="139">
        <f>IF(V50*14=0,"",V50*14)</f>
        <v>210</v>
      </c>
      <c r="X50" s="140">
        <f>X43+X49</f>
        <v>17</v>
      </c>
      <c r="Y50" s="139">
        <f>IF(X50*14=0,"",X50*14)</f>
        <v>238</v>
      </c>
      <c r="Z50" s="138" t="s">
        <v>17</v>
      </c>
      <c r="AA50" s="142" t="s">
        <v>17</v>
      </c>
      <c r="AB50" s="141">
        <f>AB43+AB49</f>
        <v>20</v>
      </c>
      <c r="AC50" s="139">
        <f>IF(AB50*14=0,"",AB50*14)</f>
        <v>280</v>
      </c>
      <c r="AD50" s="140">
        <f>AD43+AD49</f>
        <v>12</v>
      </c>
      <c r="AE50" s="139">
        <f>IF(AD50*14=0,"",AD50*14)</f>
        <v>168</v>
      </c>
      <c r="AF50" s="138" t="s">
        <v>17</v>
      </c>
      <c r="AG50" s="142" t="s">
        <v>17</v>
      </c>
      <c r="AH50" s="141">
        <f>AH43+AH49</f>
        <v>16</v>
      </c>
      <c r="AI50" s="139">
        <f>IF(AH50*14=0,"",AH50*14)</f>
        <v>224</v>
      </c>
      <c r="AJ50" s="140">
        <f>AJ43+AJ49</f>
        <v>16</v>
      </c>
      <c r="AK50" s="139">
        <f>IF(AJ50*14=0,"",AJ50*14)</f>
        <v>224</v>
      </c>
      <c r="AL50" s="138" t="s">
        <v>17</v>
      </c>
      <c r="AM50" s="142" t="s">
        <v>17</v>
      </c>
      <c r="AN50" s="141">
        <f>AN43+AN49</f>
        <v>15</v>
      </c>
      <c r="AO50" s="139">
        <f>IF(AN50*14=0,"",AN50*14)</f>
        <v>210</v>
      </c>
      <c r="AP50" s="140">
        <f>AP43+AP49</f>
        <v>17</v>
      </c>
      <c r="AQ50" s="139">
        <f>IF(AP50*14=0,"",AP50*14)</f>
        <v>238</v>
      </c>
      <c r="AR50" s="143" t="s">
        <v>17</v>
      </c>
      <c r="AS50" s="142" t="s">
        <v>17</v>
      </c>
      <c r="AT50" s="141">
        <f>AT43+AT49</f>
        <v>7</v>
      </c>
      <c r="AU50" s="139">
        <f>IF(AT50*14=0,"",AT50*14)</f>
        <v>98</v>
      </c>
      <c r="AV50" s="140">
        <f>AV43+AV49</f>
        <v>24</v>
      </c>
      <c r="AW50" s="139">
        <f>IF(AV50*14=0,"",AV50*14)</f>
        <v>336</v>
      </c>
      <c r="AX50" s="138" t="s">
        <v>17</v>
      </c>
      <c r="AY50" s="137" t="s">
        <v>17</v>
      </c>
      <c r="AZ50" s="136">
        <f>IF(D50+J50+P50+V50+AB50+AN50+AT50+AH50=0,"",D50+J50+P50+V50+AB50+AN50+AT50+AH50)</f>
        <v>103</v>
      </c>
      <c r="BA50" s="123">
        <f>IF((D50+J50+P50+V50+AB50+AH50+AN50+AT50)*14=0,"",(D50+J50+P50+V50+AB50+AH50+AN50+AT50)*14)</f>
        <v>1442</v>
      </c>
      <c r="BB50" s="124">
        <f>IF(F50+L50+R50+X50+AD50+AP50+AV50+AJ50=0,"",F50+L50+R50+X50+AD50+AP50+AV50+AJ50)</f>
        <v>159</v>
      </c>
      <c r="BC50" s="185">
        <f>IF((L50+F50+R50+X50+AD50+AJ50+AP50+AV50)*14=0,"",(L50+F50+R50+X50+AD50+AJ50+AP50+AV50)*14)</f>
        <v>2226</v>
      </c>
      <c r="BD50" s="186" t="s">
        <v>17</v>
      </c>
      <c r="BE50" s="187" t="s">
        <v>40</v>
      </c>
      <c r="BF50" s="45"/>
      <c r="BG50" s="45"/>
    </row>
    <row r="51" spans="1:59" s="36" customFormat="1" ht="15.75" customHeight="1" thickTop="1">
      <c r="A51" s="135"/>
      <c r="B51" s="134"/>
      <c r="C51" s="69"/>
      <c r="D51" s="874"/>
      <c r="E51" s="913"/>
      <c r="F51" s="913"/>
      <c r="G51" s="913"/>
      <c r="H51" s="913"/>
      <c r="I51" s="913"/>
      <c r="J51" s="913"/>
      <c r="K51" s="913"/>
      <c r="L51" s="913"/>
      <c r="M51" s="913"/>
      <c r="N51" s="913"/>
      <c r="O51" s="913"/>
      <c r="P51" s="913"/>
      <c r="Q51" s="913"/>
      <c r="R51" s="913"/>
      <c r="S51" s="913"/>
      <c r="T51" s="913"/>
      <c r="U51" s="913"/>
      <c r="V51" s="913"/>
      <c r="W51" s="913"/>
      <c r="X51" s="913"/>
      <c r="Y51" s="913"/>
      <c r="Z51" s="913"/>
      <c r="AA51" s="913"/>
      <c r="AB51" s="874"/>
      <c r="AC51" s="913"/>
      <c r="AD51" s="913"/>
      <c r="AE51" s="913"/>
      <c r="AF51" s="913"/>
      <c r="AG51" s="913"/>
      <c r="AH51" s="913"/>
      <c r="AI51" s="913"/>
      <c r="AJ51" s="913"/>
      <c r="AK51" s="913"/>
      <c r="AL51" s="913"/>
      <c r="AM51" s="913"/>
      <c r="AN51" s="913"/>
      <c r="AO51" s="913"/>
      <c r="AP51" s="913"/>
      <c r="AQ51" s="913"/>
      <c r="AR51" s="913"/>
      <c r="AS51" s="913"/>
      <c r="AT51" s="913"/>
      <c r="AU51" s="913"/>
      <c r="AV51" s="913"/>
      <c r="AW51" s="913"/>
      <c r="AX51" s="913"/>
      <c r="AY51" s="913"/>
      <c r="AZ51" s="803"/>
      <c r="BA51" s="914"/>
      <c r="BB51" s="914"/>
      <c r="BC51" s="915"/>
      <c r="BD51" s="915"/>
      <c r="BE51" s="916"/>
      <c r="BF51" s="45"/>
      <c r="BG51" s="45"/>
    </row>
    <row r="52" spans="1:59" s="36" customFormat="1" ht="15.75" customHeight="1">
      <c r="A52" s="325"/>
      <c r="B52" s="294" t="s">
        <v>15</v>
      </c>
      <c r="C52" s="295" t="s">
        <v>20</v>
      </c>
      <c r="D52" s="326"/>
      <c r="E52" s="232"/>
      <c r="F52" s="232"/>
      <c r="G52" s="232"/>
      <c r="H52" s="233"/>
      <c r="I52" s="327"/>
      <c r="J52" s="296"/>
      <c r="K52" s="232"/>
      <c r="L52" s="232"/>
      <c r="M52" s="232"/>
      <c r="N52" s="233"/>
      <c r="O52" s="327"/>
      <c r="P52" s="297"/>
      <c r="Q52" s="232"/>
      <c r="R52" s="232"/>
      <c r="S52" s="232"/>
      <c r="T52" s="233"/>
      <c r="U52" s="233"/>
      <c r="V52" s="297"/>
      <c r="W52" s="232"/>
      <c r="X52" s="232"/>
      <c r="Y52" s="232"/>
      <c r="Z52" s="233"/>
      <c r="AA52" s="327"/>
      <c r="AB52" s="296"/>
      <c r="AC52" s="232"/>
      <c r="AD52" s="232"/>
      <c r="AE52" s="232"/>
      <c r="AF52" s="233"/>
      <c r="AG52" s="233"/>
      <c r="AH52" s="233"/>
      <c r="AI52" s="232"/>
      <c r="AJ52" s="232"/>
      <c r="AK52" s="18"/>
      <c r="AL52" s="27"/>
      <c r="AM52" s="361"/>
      <c r="AN52" s="296"/>
      <c r="AO52" s="232"/>
      <c r="AP52" s="232"/>
      <c r="AQ52" s="232"/>
      <c r="AR52" s="233"/>
      <c r="AS52" s="327"/>
      <c r="AT52" s="296"/>
      <c r="AU52" s="232"/>
      <c r="AV52" s="232"/>
      <c r="AW52" s="221"/>
      <c r="AX52" s="234"/>
      <c r="AY52" s="235"/>
      <c r="AZ52" s="70"/>
      <c r="BA52" s="236"/>
      <c r="BB52" s="236"/>
      <c r="BC52" s="236"/>
      <c r="BD52" s="236"/>
      <c r="BE52" s="96"/>
      <c r="BF52" s="45"/>
      <c r="BG52" s="45"/>
    </row>
    <row r="53" spans="1:59" s="36" customFormat="1" ht="15.75" customHeight="1">
      <c r="A53" s="77"/>
      <c r="B53" s="237" t="s">
        <v>15</v>
      </c>
      <c r="C53" s="238" t="s">
        <v>21</v>
      </c>
      <c r="D53" s="239"/>
      <c r="E53" s="232"/>
      <c r="F53" s="232"/>
      <c r="G53" s="232"/>
      <c r="H53" s="233"/>
      <c r="I53" s="240"/>
      <c r="J53" s="296"/>
      <c r="K53" s="232"/>
      <c r="L53" s="232"/>
      <c r="M53" s="232"/>
      <c r="N53" s="233"/>
      <c r="O53" s="240"/>
      <c r="P53" s="297"/>
      <c r="Q53" s="232"/>
      <c r="R53" s="232"/>
      <c r="S53" s="232"/>
      <c r="T53" s="233"/>
      <c r="U53" s="233"/>
      <c r="V53" s="297"/>
      <c r="W53" s="232"/>
      <c r="X53" s="232"/>
      <c r="Y53" s="232"/>
      <c r="Z53" s="233"/>
      <c r="AA53" s="240"/>
      <c r="AB53" s="296"/>
      <c r="AC53" s="232"/>
      <c r="AD53" s="232"/>
      <c r="AE53" s="232"/>
      <c r="AF53" s="233"/>
      <c r="AG53" s="233"/>
      <c r="AH53" s="233"/>
      <c r="AI53" s="232"/>
      <c r="AJ53" s="232"/>
      <c r="AK53" s="18"/>
      <c r="AL53" s="27"/>
      <c r="AM53" s="78"/>
      <c r="AN53" s="296"/>
      <c r="AO53" s="232"/>
      <c r="AP53" s="232"/>
      <c r="AQ53" s="232"/>
      <c r="AR53" s="233"/>
      <c r="AS53" s="240"/>
      <c r="AT53" s="296"/>
      <c r="AU53" s="232"/>
      <c r="AV53" s="232"/>
      <c r="AW53" s="221"/>
      <c r="AX53" s="234"/>
      <c r="AY53" s="235"/>
      <c r="AZ53" s="70"/>
      <c r="BA53" s="236"/>
      <c r="BB53" s="236"/>
      <c r="BC53" s="236"/>
      <c r="BD53" s="236"/>
      <c r="BE53" s="96"/>
      <c r="BF53" s="45"/>
      <c r="BG53" s="45"/>
    </row>
    <row r="54" spans="1:59" s="36" customFormat="1" ht="15.95" customHeight="1">
      <c r="A54" s="77"/>
      <c r="B54" s="237" t="s">
        <v>15</v>
      </c>
      <c r="C54" s="238" t="s">
        <v>30</v>
      </c>
      <c r="D54" s="239"/>
      <c r="E54" s="232"/>
      <c r="F54" s="232"/>
      <c r="G54" s="232"/>
      <c r="H54" s="233"/>
      <c r="I54" s="240"/>
      <c r="J54" s="296"/>
      <c r="K54" s="232"/>
      <c r="L54" s="232"/>
      <c r="M54" s="232"/>
      <c r="N54" s="233"/>
      <c r="O54" s="240"/>
      <c r="P54" s="297"/>
      <c r="Q54" s="232"/>
      <c r="R54" s="232"/>
      <c r="S54" s="232"/>
      <c r="T54" s="233"/>
      <c r="U54" s="233"/>
      <c r="V54" s="297"/>
      <c r="W54" s="232"/>
      <c r="X54" s="232"/>
      <c r="Y54" s="232"/>
      <c r="Z54" s="233"/>
      <c r="AA54" s="240"/>
      <c r="AB54" s="296"/>
      <c r="AC54" s="232"/>
      <c r="AD54" s="232"/>
      <c r="AE54" s="232"/>
      <c r="AF54" s="233"/>
      <c r="AG54" s="233"/>
      <c r="AH54" s="233"/>
      <c r="AI54" s="232"/>
      <c r="AJ54" s="232"/>
      <c r="AK54" s="18"/>
      <c r="AL54" s="27"/>
      <c r="AM54" s="78"/>
      <c r="AN54" s="296"/>
      <c r="AO54" s="232"/>
      <c r="AP54" s="232"/>
      <c r="AQ54" s="232"/>
      <c r="AR54" s="233"/>
      <c r="AS54" s="240"/>
      <c r="AT54" s="296"/>
      <c r="AU54" s="232"/>
      <c r="AV54" s="232"/>
      <c r="AW54" s="221"/>
      <c r="AX54" s="234"/>
      <c r="AY54" s="235"/>
      <c r="AZ54" s="70"/>
      <c r="BA54" s="236"/>
      <c r="BB54" s="236"/>
      <c r="BC54" s="236"/>
      <c r="BD54" s="236"/>
      <c r="BE54" s="96"/>
      <c r="BF54" s="45"/>
      <c r="BG54" s="45"/>
    </row>
    <row r="55" spans="1:59" s="36" customFormat="1" ht="15.75" customHeight="1">
      <c r="A55" s="879"/>
      <c r="B55" s="917"/>
      <c r="C55" s="917"/>
      <c r="D55" s="917"/>
      <c r="E55" s="917"/>
      <c r="F55" s="917"/>
      <c r="G55" s="917"/>
      <c r="H55" s="917"/>
      <c r="I55" s="917"/>
      <c r="J55" s="917"/>
      <c r="K55" s="917"/>
      <c r="L55" s="917"/>
      <c r="M55" s="917"/>
      <c r="N55" s="917"/>
      <c r="O55" s="917"/>
      <c r="P55" s="917"/>
      <c r="Q55" s="917"/>
      <c r="R55" s="917"/>
      <c r="S55" s="917"/>
      <c r="T55" s="917"/>
      <c r="U55" s="917"/>
      <c r="V55" s="917"/>
      <c r="W55" s="917"/>
      <c r="X55" s="917"/>
      <c r="Y55" s="917"/>
      <c r="Z55" s="917"/>
      <c r="AA55" s="917"/>
      <c r="AB55" s="406"/>
      <c r="AC55" s="406"/>
      <c r="AD55" s="406"/>
      <c r="AE55" s="406"/>
      <c r="AF55" s="406"/>
      <c r="AG55" s="406"/>
      <c r="AH55" s="406"/>
      <c r="AI55" s="406"/>
      <c r="AJ55" s="406"/>
      <c r="AK55" s="406"/>
      <c r="AL55" s="406"/>
      <c r="AM55" s="406"/>
      <c r="AN55" s="406"/>
      <c r="AO55" s="406"/>
      <c r="AP55" s="406"/>
      <c r="AQ55" s="406"/>
      <c r="AR55" s="406"/>
      <c r="AS55" s="406"/>
      <c r="AT55" s="406"/>
      <c r="AU55" s="406"/>
      <c r="AV55" s="406"/>
      <c r="AW55" s="241"/>
      <c r="AX55" s="241"/>
      <c r="AY55" s="241"/>
      <c r="AZ55" s="329"/>
      <c r="BA55" s="330"/>
      <c r="BB55" s="330"/>
      <c r="BC55" s="330"/>
      <c r="BD55" s="330"/>
      <c r="BE55" s="331"/>
      <c r="BF55" s="45"/>
      <c r="BG55" s="45"/>
    </row>
    <row r="56" spans="1:59" s="36" customFormat="1" ht="15.75" customHeight="1">
      <c r="A56" s="881" t="s">
        <v>22</v>
      </c>
      <c r="B56" s="882"/>
      <c r="C56" s="882"/>
      <c r="D56" s="882"/>
      <c r="E56" s="882"/>
      <c r="F56" s="882"/>
      <c r="G56" s="882"/>
      <c r="H56" s="882"/>
      <c r="I56" s="882"/>
      <c r="J56" s="882"/>
      <c r="K56" s="882"/>
      <c r="L56" s="882"/>
      <c r="M56" s="882"/>
      <c r="N56" s="882"/>
      <c r="O56" s="882"/>
      <c r="P56" s="882"/>
      <c r="Q56" s="882"/>
      <c r="R56" s="882"/>
      <c r="S56" s="882"/>
      <c r="T56" s="882"/>
      <c r="U56" s="882"/>
      <c r="V56" s="882"/>
      <c r="W56" s="882"/>
      <c r="X56" s="882"/>
      <c r="Y56" s="882"/>
      <c r="Z56" s="882"/>
      <c r="AA56" s="882"/>
      <c r="AB56" s="332"/>
      <c r="AC56" s="332"/>
      <c r="AD56" s="332"/>
      <c r="AE56" s="332"/>
      <c r="AF56" s="332"/>
      <c r="AG56" s="332"/>
      <c r="AH56" s="332"/>
      <c r="AI56" s="332"/>
      <c r="AJ56" s="332"/>
      <c r="AK56" s="332"/>
      <c r="AL56" s="332"/>
      <c r="AM56" s="332"/>
      <c r="AN56" s="332"/>
      <c r="AO56" s="332"/>
      <c r="AP56" s="332"/>
      <c r="AQ56" s="332"/>
      <c r="AR56" s="332"/>
      <c r="AS56" s="332"/>
      <c r="AT56" s="332"/>
      <c r="AU56" s="332"/>
      <c r="AV56" s="332"/>
      <c r="AW56" s="332"/>
      <c r="AX56" s="332"/>
      <c r="AY56" s="332"/>
      <c r="AZ56" s="329"/>
      <c r="BA56" s="330"/>
      <c r="BB56" s="330"/>
      <c r="BC56" s="330"/>
      <c r="BD56" s="330"/>
      <c r="BE56" s="331"/>
      <c r="BF56" s="45"/>
      <c r="BG56" s="45"/>
    </row>
    <row r="57" spans="1:59" s="36" customFormat="1" ht="16.5" customHeight="1">
      <c r="A57" s="333"/>
      <c r="B57" s="334"/>
      <c r="C57" s="335" t="s">
        <v>23</v>
      </c>
      <c r="D57" s="242"/>
      <c r="E57" s="243"/>
      <c r="F57" s="243"/>
      <c r="G57" s="243"/>
      <c r="H57" s="216"/>
      <c r="I57" s="244" t="str">
        <f>IF(COUNTIF(I12:I54,"A")=0,"",COUNTIF(I12:I54,"A"))</f>
        <v/>
      </c>
      <c r="J57" s="242"/>
      <c r="K57" s="243"/>
      <c r="L57" s="243"/>
      <c r="M57" s="243"/>
      <c r="N57" s="216"/>
      <c r="O57" s="244" t="str">
        <f>IF(COUNTIF(O12:O54,"A")=0,"",COUNTIF(O12:O54,"A"))</f>
        <v/>
      </c>
      <c r="P57" s="242"/>
      <c r="Q57" s="243"/>
      <c r="R57" s="243"/>
      <c r="S57" s="243"/>
      <c r="T57" s="216"/>
      <c r="U57" s="244" t="str">
        <f>IF(COUNTIF(U12:U54,"A")=0,"",COUNTIF(U12:U54,"A"))</f>
        <v/>
      </c>
      <c r="V57" s="242"/>
      <c r="W57" s="243"/>
      <c r="X57" s="243"/>
      <c r="Y57" s="243"/>
      <c r="Z57" s="216"/>
      <c r="AA57" s="244" t="str">
        <f>IF(COUNTIF(AA12:AA54,"A")=0,"",COUNTIF(AA12:AA54,"A"))</f>
        <v/>
      </c>
      <c r="AB57" s="242"/>
      <c r="AC57" s="243"/>
      <c r="AD57" s="243"/>
      <c r="AE57" s="243"/>
      <c r="AF57" s="216"/>
      <c r="AG57" s="244" t="str">
        <f>IF(COUNTIF(AG12:AG54,"A")=0,"",COUNTIF(AG12:AG54,"A"))</f>
        <v/>
      </c>
      <c r="AH57" s="242"/>
      <c r="AI57" s="243"/>
      <c r="AJ57" s="243"/>
      <c r="AK57" s="243"/>
      <c r="AL57" s="216"/>
      <c r="AM57" s="244" t="str">
        <f>IF(COUNTIF(AM12:AM54,"A")=0,"",COUNTIF(AM12:AM54,"A"))</f>
        <v/>
      </c>
      <c r="AN57" s="242"/>
      <c r="AO57" s="243"/>
      <c r="AP57" s="243"/>
      <c r="AQ57" s="243"/>
      <c r="AR57" s="216"/>
      <c r="AS57" s="244" t="str">
        <f>IF(COUNTIF(AS12:AS54,"A")=0,"",COUNTIF(AS12:AS54,"A"))</f>
        <v/>
      </c>
      <c r="AT57" s="242"/>
      <c r="AU57" s="243"/>
      <c r="AV57" s="243"/>
      <c r="AW57" s="243"/>
      <c r="AX57" s="216"/>
      <c r="AY57" s="244">
        <f>IF(COUNTIF(AY12:AY54,"A")=0,"",COUNTIF(AY12:AY54,"A"))</f>
        <v>1</v>
      </c>
      <c r="AZ57" s="336"/>
      <c r="BA57" s="243"/>
      <c r="BB57" s="243"/>
      <c r="BC57" s="243"/>
      <c r="BD57" s="216"/>
      <c r="BE57" s="301">
        <f t="shared" ref="BE57:BE69" si="49">IF(SUM(I57:AY57)=0,"",SUM(I57:AY57))</f>
        <v>1</v>
      </c>
      <c r="BF57" s="45"/>
      <c r="BG57" s="45"/>
    </row>
    <row r="58" spans="1:59" s="36" customFormat="1" ht="15.75" customHeight="1">
      <c r="A58" s="333"/>
      <c r="B58" s="334"/>
      <c r="C58" s="335" t="s">
        <v>24</v>
      </c>
      <c r="D58" s="242"/>
      <c r="E58" s="243"/>
      <c r="F58" s="243"/>
      <c r="G58" s="243"/>
      <c r="H58" s="216"/>
      <c r="I58" s="244" t="str">
        <f>IF(COUNTIF(I12:I54,"B")=0,"",COUNTIF(I12:I54,"B"))</f>
        <v/>
      </c>
      <c r="J58" s="242"/>
      <c r="K58" s="243"/>
      <c r="L58" s="243"/>
      <c r="M58" s="243"/>
      <c r="N58" s="216"/>
      <c r="O58" s="244" t="str">
        <f>IF(COUNTIF(O12:O54,"B")=0,"",COUNTIF(O12:O54,"B"))</f>
        <v/>
      </c>
      <c r="P58" s="242"/>
      <c r="Q58" s="243"/>
      <c r="R58" s="243"/>
      <c r="S58" s="243"/>
      <c r="T58" s="216"/>
      <c r="U58" s="244" t="str">
        <f>IF(COUNTIF(U12:U54,"B")=0,"",COUNTIF(U12:U54,"B"))</f>
        <v/>
      </c>
      <c r="V58" s="242"/>
      <c r="W58" s="243"/>
      <c r="X58" s="243"/>
      <c r="Y58" s="243"/>
      <c r="Z58" s="216"/>
      <c r="AA58" s="244" t="str">
        <f>IF(COUNTIF(AA12:AA54,"B")=0,"",COUNTIF(AA12:AA54,"B"))</f>
        <v/>
      </c>
      <c r="AB58" s="242"/>
      <c r="AC58" s="243"/>
      <c r="AD58" s="243"/>
      <c r="AE58" s="243"/>
      <c r="AF58" s="216"/>
      <c r="AG58" s="244" t="str">
        <f>IF(COUNTIF(AG12:AG54,"B")=0,"",COUNTIF(AG12:AG54,"B"))</f>
        <v/>
      </c>
      <c r="AH58" s="242"/>
      <c r="AI58" s="243"/>
      <c r="AJ58" s="243"/>
      <c r="AK58" s="243"/>
      <c r="AL58" s="216"/>
      <c r="AM58" s="244" t="str">
        <f>IF(COUNTIF(AM12:AM54,"B")=0,"",COUNTIF(AM12:AM54,"B"))</f>
        <v/>
      </c>
      <c r="AN58" s="242"/>
      <c r="AO58" s="243"/>
      <c r="AP58" s="243"/>
      <c r="AQ58" s="243"/>
      <c r="AR58" s="216"/>
      <c r="AS58" s="244" t="str">
        <f>IF(COUNTIF(AS12:AS54,"B")=0,"",COUNTIF(AS12:AS54,"B"))</f>
        <v/>
      </c>
      <c r="AT58" s="242"/>
      <c r="AU58" s="243"/>
      <c r="AV58" s="243"/>
      <c r="AW58" s="243"/>
      <c r="AX58" s="216"/>
      <c r="AY58" s="244" t="str">
        <f>IF(COUNTIF(AY12:AY54,"B")=0,"",COUNTIF(AY12:AY54,"B"))</f>
        <v/>
      </c>
      <c r="AZ58" s="336"/>
      <c r="BA58" s="243"/>
      <c r="BB58" s="243"/>
      <c r="BC58" s="243"/>
      <c r="BD58" s="216"/>
      <c r="BE58" s="301" t="str">
        <f t="shared" si="49"/>
        <v/>
      </c>
      <c r="BF58" s="45"/>
      <c r="BG58" s="45"/>
    </row>
    <row r="59" spans="1:59" s="36" customFormat="1" ht="15.75" customHeight="1">
      <c r="A59" s="333"/>
      <c r="B59" s="334"/>
      <c r="C59" s="335" t="s">
        <v>57</v>
      </c>
      <c r="D59" s="242"/>
      <c r="E59" s="243"/>
      <c r="F59" s="243"/>
      <c r="G59" s="243"/>
      <c r="H59" s="216"/>
      <c r="I59" s="244" t="str">
        <f>IF(COUNTIF(I12:I54,"ÉÉ")=0,"",COUNTIF(I12:I54,"ÉÉ"))</f>
        <v/>
      </c>
      <c r="J59" s="242"/>
      <c r="K59" s="243"/>
      <c r="L59" s="243"/>
      <c r="M59" s="243"/>
      <c r="N59" s="216"/>
      <c r="O59" s="244" t="str">
        <f>IF(COUNTIF(O12:O54,"ÉÉ")=0,"",COUNTIF(O12:O54,"ÉÉ"))</f>
        <v/>
      </c>
      <c r="P59" s="242"/>
      <c r="Q59" s="243"/>
      <c r="R59" s="243"/>
      <c r="S59" s="243"/>
      <c r="T59" s="216"/>
      <c r="U59" s="244" t="str">
        <f>IF(COUNTIF(U12:U54,"ÉÉ")=0,"",COUNTIF(U12:U54,"ÉÉ"))</f>
        <v/>
      </c>
      <c r="V59" s="242"/>
      <c r="W59" s="243"/>
      <c r="X59" s="243"/>
      <c r="Y59" s="243"/>
      <c r="Z59" s="216"/>
      <c r="AA59" s="244" t="str">
        <f>IF(COUNTIF(AA12:AA54,"ÉÉ")=0,"",COUNTIF(AA12:AA54,"ÉÉ"))</f>
        <v/>
      </c>
      <c r="AB59" s="242"/>
      <c r="AC59" s="243"/>
      <c r="AD59" s="243"/>
      <c r="AE59" s="243"/>
      <c r="AF59" s="216"/>
      <c r="AG59" s="244">
        <f>IF(COUNTIF(AG12:AG54,"ÉÉ")=0,"",COUNTIF(AG12:AG54,"ÉÉ"))</f>
        <v>4</v>
      </c>
      <c r="AH59" s="242"/>
      <c r="AI59" s="243"/>
      <c r="AJ59" s="243"/>
      <c r="AK59" s="243"/>
      <c r="AL59" s="216"/>
      <c r="AM59" s="244">
        <f>IF(COUNTIF(AM12:AM54,"ÉÉ")=0,"",COUNTIF(AM12:AM54,"ÉÉ"))</f>
        <v>3</v>
      </c>
      <c r="AN59" s="242"/>
      <c r="AO59" s="243"/>
      <c r="AP59" s="243"/>
      <c r="AQ59" s="243"/>
      <c r="AR59" s="216"/>
      <c r="AS59" s="244">
        <f>IF(COUNTIF(AS12:AS54,"ÉÉ")=0,"",COUNTIF(AS12:AS54,"ÉÉ"))</f>
        <v>2</v>
      </c>
      <c r="AT59" s="242"/>
      <c r="AU59" s="243"/>
      <c r="AV59" s="243"/>
      <c r="AW59" s="243"/>
      <c r="AX59" s="216"/>
      <c r="AY59" s="244">
        <f>IF(COUNTIF(AY12:AY54,"ÉÉ")=0,"",COUNTIF(AY12:AY54,"ÉÉ"))</f>
        <v>1</v>
      </c>
      <c r="AZ59" s="336"/>
      <c r="BA59" s="243"/>
      <c r="BB59" s="243"/>
      <c r="BC59" s="243"/>
      <c r="BD59" s="216"/>
      <c r="BE59" s="301">
        <f t="shared" si="49"/>
        <v>10</v>
      </c>
      <c r="BF59" s="45"/>
      <c r="BG59" s="45"/>
    </row>
    <row r="60" spans="1:59" s="36" customFormat="1" ht="15.75" customHeight="1">
      <c r="A60" s="333"/>
      <c r="B60" s="334"/>
      <c r="C60" s="335" t="s">
        <v>58</v>
      </c>
      <c r="D60" s="246"/>
      <c r="E60" s="247"/>
      <c r="F60" s="247"/>
      <c r="G60" s="247"/>
      <c r="H60" s="248"/>
      <c r="I60" s="244" t="str">
        <f>IF(COUNTIF(I12:I54,"ÉÉ(Z)")=0,"",COUNTIF(I12:I54,"ÉÉ(Z)"))</f>
        <v/>
      </c>
      <c r="J60" s="246"/>
      <c r="K60" s="247"/>
      <c r="L60" s="247"/>
      <c r="M60" s="247"/>
      <c r="N60" s="248"/>
      <c r="O60" s="244" t="str">
        <f>IF(COUNTIF(O12:O54,"ÉÉ(Z)")=0,"",COUNTIF(O12:O54,"ÉÉ(Z)"))</f>
        <v/>
      </c>
      <c r="P60" s="246"/>
      <c r="Q60" s="247"/>
      <c r="R60" s="247"/>
      <c r="S60" s="247"/>
      <c r="T60" s="248"/>
      <c r="U60" s="244" t="str">
        <f>IF(COUNTIF(U12:U54,"ÉÉ(Z)")=0,"",COUNTIF(U12:U54,"ÉÉ(Z)"))</f>
        <v/>
      </c>
      <c r="V60" s="246"/>
      <c r="W60" s="247"/>
      <c r="X60" s="247"/>
      <c r="Y60" s="247"/>
      <c r="Z60" s="248"/>
      <c r="AA60" s="244" t="str">
        <f>IF(COUNTIF(AA12:AA54,"ÉÉ(Z)")=0,"",COUNTIF(AA12:AA54,"ÉÉ(Z)"))</f>
        <v/>
      </c>
      <c r="AB60" s="246"/>
      <c r="AC60" s="247"/>
      <c r="AD60" s="247"/>
      <c r="AE60" s="247"/>
      <c r="AF60" s="248"/>
      <c r="AG60" s="244" t="str">
        <f>IF(COUNTIF(AG12:AG54,"ÉÉ(Z)")=0,"",COUNTIF(AG12:AG54,"ÉÉ(Z)"))</f>
        <v/>
      </c>
      <c r="AH60" s="246"/>
      <c r="AI60" s="247"/>
      <c r="AJ60" s="247"/>
      <c r="AK60" s="247"/>
      <c r="AL60" s="248"/>
      <c r="AM60" s="244" t="str">
        <f>IF(COUNTIF(AM12:AM54,"ÉÉ(Z)")=0,"",COUNTIF(AM12:AM54,"ÉÉ(Z)"))</f>
        <v/>
      </c>
      <c r="AN60" s="246"/>
      <c r="AO60" s="247"/>
      <c r="AP60" s="247"/>
      <c r="AQ60" s="247"/>
      <c r="AR60" s="248"/>
      <c r="AS60" s="244" t="str">
        <f>IF(COUNTIF(AS12:AS54,"ÉÉ(Z)")=0,"",COUNTIF(AS12:AS54,"ÉÉ(Z)"))</f>
        <v/>
      </c>
      <c r="AT60" s="246"/>
      <c r="AU60" s="247"/>
      <c r="AV60" s="247"/>
      <c r="AW60" s="247"/>
      <c r="AX60" s="248"/>
      <c r="AY60" s="244" t="str">
        <f>IF(COUNTIF(AY12:AY54,"ÉÉ(Z)")=0,"",COUNTIF(AY12:AY54,"ÉÉ(Z)"))</f>
        <v/>
      </c>
      <c r="AZ60" s="337"/>
      <c r="BA60" s="247"/>
      <c r="BB60" s="247"/>
      <c r="BC60" s="247"/>
      <c r="BD60" s="248"/>
      <c r="BE60" s="301" t="str">
        <f t="shared" si="49"/>
        <v/>
      </c>
    </row>
    <row r="61" spans="1:59" s="36" customFormat="1" ht="15.75" customHeight="1">
      <c r="A61" s="333"/>
      <c r="B61" s="334"/>
      <c r="C61" s="335" t="s">
        <v>59</v>
      </c>
      <c r="D61" s="242"/>
      <c r="E61" s="243"/>
      <c r="F61" s="243"/>
      <c r="G61" s="243"/>
      <c r="H61" s="216"/>
      <c r="I61" s="244" t="str">
        <f>IF(COUNTIF(I12:I54,"GYJ")=0,"",COUNTIF(I12:I54,"GYJ"))</f>
        <v/>
      </c>
      <c r="J61" s="242"/>
      <c r="K61" s="243"/>
      <c r="L61" s="243"/>
      <c r="M61" s="243"/>
      <c r="N61" s="216"/>
      <c r="O61" s="244" t="str">
        <f>IF(COUNTIF(O12:O54,"GYJ")=0,"",COUNTIF(O12:O54,"GYJ"))</f>
        <v/>
      </c>
      <c r="P61" s="242"/>
      <c r="Q61" s="243"/>
      <c r="R61" s="243"/>
      <c r="S61" s="243"/>
      <c r="T61" s="216"/>
      <c r="U61" s="244">
        <f>IF(COUNTIF(U12:U54,"GYJ")=0,"",COUNTIF(U12:U54,"GYJ"))</f>
        <v>1</v>
      </c>
      <c r="V61" s="242"/>
      <c r="W61" s="243"/>
      <c r="X61" s="243"/>
      <c r="Y61" s="243"/>
      <c r="Z61" s="216"/>
      <c r="AA61" s="244">
        <f>IF(COUNTIF(AA12:AA54,"GYJ")=0,"",COUNTIF(AA12:AA54,"GYJ"))</f>
        <v>3</v>
      </c>
      <c r="AB61" s="242"/>
      <c r="AC61" s="243"/>
      <c r="AD61" s="243"/>
      <c r="AE61" s="243"/>
      <c r="AF61" s="216"/>
      <c r="AG61" s="244">
        <f>IF(COUNTIF(AG12:AG54,"GYJ")=0,"",COUNTIF(AG12:AG54,"GYJ"))</f>
        <v>1</v>
      </c>
      <c r="AH61" s="242"/>
      <c r="AI61" s="243"/>
      <c r="AJ61" s="243"/>
      <c r="AK61" s="243"/>
      <c r="AL61" s="216"/>
      <c r="AM61" s="244">
        <f>IF(COUNTIF(AM12:AM54,"GYJ")=0,"",COUNTIF(AM12:AM54,"GYJ"))</f>
        <v>2</v>
      </c>
      <c r="AN61" s="242"/>
      <c r="AO61" s="243"/>
      <c r="AP61" s="243"/>
      <c r="AQ61" s="243"/>
      <c r="AR61" s="216"/>
      <c r="AS61" s="244">
        <f>IF(COUNTIF(AS12:AS54,"GYJ")=0,"",COUNTIF(AS12:AS54,"GYJ"))</f>
        <v>1</v>
      </c>
      <c r="AT61" s="242"/>
      <c r="AU61" s="243"/>
      <c r="AV61" s="243"/>
      <c r="AW61" s="243"/>
      <c r="AX61" s="216"/>
      <c r="AY61" s="244" t="str">
        <f>IF(COUNTIF(AY12:AY54,"GYJ")=0,"",COUNTIF(AY12:AY54,"GYJ"))</f>
        <v/>
      </c>
      <c r="AZ61" s="336"/>
      <c r="BA61" s="243"/>
      <c r="BB61" s="243"/>
      <c r="BC61" s="243"/>
      <c r="BD61" s="216"/>
      <c r="BE61" s="301">
        <f t="shared" si="49"/>
        <v>8</v>
      </c>
    </row>
    <row r="62" spans="1:59" s="36" customFormat="1" ht="13.7" customHeight="1">
      <c r="A62" s="333"/>
      <c r="B62" s="338"/>
      <c r="C62" s="335" t="s">
        <v>60</v>
      </c>
      <c r="D62" s="242"/>
      <c r="E62" s="243"/>
      <c r="F62" s="243"/>
      <c r="G62" s="243"/>
      <c r="H62" s="216"/>
      <c r="I62" s="244" t="str">
        <f>IF(COUNTIF(I12:I54,"GYJ(Z)")=0,"",COUNTIF(I12:I54,"GYJ(Z)"))</f>
        <v/>
      </c>
      <c r="J62" s="242"/>
      <c r="K62" s="243"/>
      <c r="L62" s="243"/>
      <c r="M62" s="243"/>
      <c r="N62" s="216"/>
      <c r="O62" s="244" t="str">
        <f>IF(COUNTIF(O12:O54,"GYJ(Z)")=0,"",COUNTIF(O12:O54,"GYJ(Z)"))</f>
        <v/>
      </c>
      <c r="P62" s="242"/>
      <c r="Q62" s="243"/>
      <c r="R62" s="243"/>
      <c r="S62" s="243"/>
      <c r="T62" s="216"/>
      <c r="U62" s="244" t="str">
        <f>IF(COUNTIF(U12:U54,"GYJ(Z)")=0,"",COUNTIF(U12:U54,"GYJ(Z)"))</f>
        <v/>
      </c>
      <c r="V62" s="242"/>
      <c r="W62" s="243"/>
      <c r="X62" s="243"/>
      <c r="Y62" s="243"/>
      <c r="Z62" s="216"/>
      <c r="AA62" s="244" t="str">
        <f>IF(COUNTIF(AA12:AA54,"GYJ(Z)")=0,"",COUNTIF(AA12:AA54,"GYJ(Z)"))</f>
        <v/>
      </c>
      <c r="AB62" s="242"/>
      <c r="AC62" s="243"/>
      <c r="AD62" s="243"/>
      <c r="AE62" s="243"/>
      <c r="AF62" s="216"/>
      <c r="AG62" s="244" t="str">
        <f>IF(COUNTIF(AG12:AG54,"GYJ(Z)")=0,"",COUNTIF(AG12:AG54,"GYJ(Z)"))</f>
        <v/>
      </c>
      <c r="AH62" s="242"/>
      <c r="AI62" s="243"/>
      <c r="AJ62" s="243"/>
      <c r="AK62" s="243"/>
      <c r="AL62" s="216"/>
      <c r="AM62" s="244">
        <f>IF(COUNTIF(AM12:AM54,"GYJ(Z)")=0,"",COUNTIF(AM12:AM54,"GYJ(Z)"))</f>
        <v>1</v>
      </c>
      <c r="AN62" s="242"/>
      <c r="AO62" s="243"/>
      <c r="AP62" s="243"/>
      <c r="AQ62" s="243"/>
      <c r="AR62" s="216"/>
      <c r="AS62" s="244">
        <f>IF(COUNTIF(AS12:AS54,"GYJ(Z)")=0,"",COUNTIF(AS12:AS54,"GYJ(Z)"))</f>
        <v>1</v>
      </c>
      <c r="AT62" s="242"/>
      <c r="AU62" s="243"/>
      <c r="AV62" s="243"/>
      <c r="AW62" s="243"/>
      <c r="AX62" s="216"/>
      <c r="AY62" s="244">
        <f>IF(COUNTIF(AY12:AY54,"GYJ(Z)")=0,"",COUNTIF(AY12:AY54,"GYJ(Z)"))</f>
        <v>2</v>
      </c>
      <c r="AZ62" s="336"/>
      <c r="BA62" s="243"/>
      <c r="BB62" s="243"/>
      <c r="BC62" s="243"/>
      <c r="BD62" s="216"/>
      <c r="BE62" s="301">
        <f t="shared" si="49"/>
        <v>4</v>
      </c>
    </row>
    <row r="63" spans="1:59" s="36" customFormat="1" ht="13.7" customHeight="1">
      <c r="A63" s="333"/>
      <c r="B63" s="334"/>
      <c r="C63" s="249" t="s">
        <v>32</v>
      </c>
      <c r="D63" s="242"/>
      <c r="E63" s="243"/>
      <c r="F63" s="243"/>
      <c r="G63" s="243"/>
      <c r="H63" s="216"/>
      <c r="I63" s="244" t="str">
        <f>IF(COUNTIF(I12:I54,"K")=0,"",COUNTIF(I12:I54,"K"))</f>
        <v/>
      </c>
      <c r="J63" s="242"/>
      <c r="K63" s="243"/>
      <c r="L63" s="243"/>
      <c r="M63" s="243"/>
      <c r="N63" s="216"/>
      <c r="O63" s="244" t="str">
        <f>IF(COUNTIF(O12:O54,"K")=0,"",COUNTIF(O12:O54,"K"))</f>
        <v/>
      </c>
      <c r="P63" s="242"/>
      <c r="Q63" s="243"/>
      <c r="R63" s="243"/>
      <c r="S63" s="243"/>
      <c r="T63" s="216"/>
      <c r="U63" s="244" t="str">
        <f>IF(COUNTIF(U12:U54,"K")=0,"",COUNTIF(U12:U54,"K"))</f>
        <v/>
      </c>
      <c r="V63" s="242"/>
      <c r="W63" s="243"/>
      <c r="X63" s="243"/>
      <c r="Y63" s="243"/>
      <c r="Z63" s="216"/>
      <c r="AA63" s="244">
        <f>IF(COUNTIF(AA12:AA54,"K")=0,"",COUNTIF(AA12:AA54,"K"))</f>
        <v>2</v>
      </c>
      <c r="AB63" s="242"/>
      <c r="AC63" s="243"/>
      <c r="AD63" s="243"/>
      <c r="AE63" s="243"/>
      <c r="AF63" s="216"/>
      <c r="AG63" s="244">
        <f>IF(COUNTIF(AG12:AG54,"K")=0,"",COUNTIF(AG12:AG54,"K"))</f>
        <v>1</v>
      </c>
      <c r="AH63" s="242"/>
      <c r="AI63" s="243"/>
      <c r="AJ63" s="243"/>
      <c r="AK63" s="243"/>
      <c r="AL63" s="216"/>
      <c r="AM63" s="244">
        <f>IF(COUNTIF(AM12:AM54,"K")=0,"",COUNTIF(AM12:AM54,"K"))</f>
        <v>2</v>
      </c>
      <c r="AN63" s="242"/>
      <c r="AO63" s="243"/>
      <c r="AP63" s="243"/>
      <c r="AQ63" s="243"/>
      <c r="AR63" s="216"/>
      <c r="AS63" s="244">
        <f>IF(COUNTIF(AS12:AS54,"K")=0,"",COUNTIF(AS12:AS54,"K"))</f>
        <v>1</v>
      </c>
      <c r="AT63" s="242"/>
      <c r="AU63" s="243"/>
      <c r="AV63" s="243"/>
      <c r="AW63" s="243"/>
      <c r="AX63" s="216"/>
      <c r="AY63" s="244" t="str">
        <f>IF(COUNTIF(AY12:AY54,"K")=0,"",COUNTIF(AY12:AY54,"K"))</f>
        <v/>
      </c>
      <c r="AZ63" s="336"/>
      <c r="BA63" s="243"/>
      <c r="BB63" s="243"/>
      <c r="BC63" s="243"/>
      <c r="BD63" s="216"/>
      <c r="BE63" s="301">
        <f t="shared" si="49"/>
        <v>6</v>
      </c>
    </row>
    <row r="64" spans="1:59" s="36" customFormat="1" ht="13.7" customHeight="1">
      <c r="A64" s="333"/>
      <c r="B64" s="334"/>
      <c r="C64" s="249" t="s">
        <v>33</v>
      </c>
      <c r="D64" s="242"/>
      <c r="E64" s="243"/>
      <c r="F64" s="243"/>
      <c r="G64" s="243"/>
      <c r="H64" s="216"/>
      <c r="I64" s="244" t="str">
        <f>IF(COUNTIF(I12:I54,"K(Z)")=0,"",COUNTIF(I12:I54,"K(Z)"))</f>
        <v/>
      </c>
      <c r="J64" s="242"/>
      <c r="K64" s="243"/>
      <c r="L64" s="243"/>
      <c r="M64" s="243"/>
      <c r="N64" s="216"/>
      <c r="O64" s="244" t="str">
        <f>IF(COUNTIF(O12:O54,"K(Z)")=0,"",COUNTIF(O12:O54,"K(Z)"))</f>
        <v/>
      </c>
      <c r="P64" s="242"/>
      <c r="Q64" s="243"/>
      <c r="R64" s="243"/>
      <c r="S64" s="243"/>
      <c r="T64" s="216"/>
      <c r="U64" s="244" t="str">
        <f>IF(COUNTIF(U12:U54,"K(Z)")=0,"",COUNTIF(U12:U54,"K(Z)"))</f>
        <v/>
      </c>
      <c r="V64" s="242"/>
      <c r="W64" s="243"/>
      <c r="X64" s="243"/>
      <c r="Y64" s="243"/>
      <c r="Z64" s="216"/>
      <c r="AA64" s="244" t="str">
        <f>IF(COUNTIF(AA12:AA54,"K(Z)")=0,"",COUNTIF(AA12:AA54,"K(Z)"))</f>
        <v/>
      </c>
      <c r="AB64" s="242"/>
      <c r="AC64" s="243"/>
      <c r="AD64" s="243"/>
      <c r="AE64" s="243"/>
      <c r="AF64" s="216"/>
      <c r="AG64" s="244" t="str">
        <f>IF(COUNTIF(AG12:AG54,"K(Z)")=0,"",COUNTIF(AG12:AG54,"K(Z)"))</f>
        <v/>
      </c>
      <c r="AH64" s="242"/>
      <c r="AI64" s="243"/>
      <c r="AJ64" s="243"/>
      <c r="AK64" s="243"/>
      <c r="AL64" s="216"/>
      <c r="AM64" s="244" t="str">
        <f>IF(COUNTIF(AM12:AM54,"K(Z)")=0,"",COUNTIF(AM12:AM54,"K(Z)"))</f>
        <v/>
      </c>
      <c r="AN64" s="242"/>
      <c r="AO64" s="243"/>
      <c r="AP64" s="243"/>
      <c r="AQ64" s="243"/>
      <c r="AR64" s="216"/>
      <c r="AS64" s="244">
        <f>IF(COUNTIF(AS12:AS54,"K(Z)")=0,"",COUNTIF(AS12:AS54,"K(Z)"))</f>
        <v>3</v>
      </c>
      <c r="AT64" s="242"/>
      <c r="AU64" s="243"/>
      <c r="AV64" s="243"/>
      <c r="AW64" s="243"/>
      <c r="AX64" s="216"/>
      <c r="AY64" s="244" t="str">
        <f>IF(COUNTIF(AY12:AY54,"K(Z)")=0,"",COUNTIF(AY12:AY54,"K(Z)"))</f>
        <v/>
      </c>
      <c r="AZ64" s="336"/>
      <c r="BA64" s="243"/>
      <c r="BB64" s="243"/>
      <c r="BC64" s="243"/>
      <c r="BD64" s="216"/>
      <c r="BE64" s="301">
        <f t="shared" si="49"/>
        <v>3</v>
      </c>
    </row>
    <row r="65" spans="1:57" s="36" customFormat="1" ht="15.75" customHeight="1">
      <c r="A65" s="333"/>
      <c r="B65" s="334"/>
      <c r="C65" s="335" t="s">
        <v>25</v>
      </c>
      <c r="D65" s="242"/>
      <c r="E65" s="243"/>
      <c r="F65" s="243"/>
      <c r="G65" s="243"/>
      <c r="H65" s="216"/>
      <c r="I65" s="244" t="str">
        <f>IF(COUNTIF(I12:I54,"AV")=0,"",COUNTIF(I12:I54,"AV"))</f>
        <v/>
      </c>
      <c r="J65" s="242"/>
      <c r="K65" s="243"/>
      <c r="L65" s="243"/>
      <c r="M65" s="243"/>
      <c r="N65" s="216"/>
      <c r="O65" s="244" t="str">
        <f>IF(COUNTIF(O12:O54,"AV")=0,"",COUNTIF(O12:O54,"AV"))</f>
        <v/>
      </c>
      <c r="P65" s="242"/>
      <c r="Q65" s="243"/>
      <c r="R65" s="243"/>
      <c r="S65" s="243"/>
      <c r="T65" s="216"/>
      <c r="U65" s="244" t="str">
        <f>IF(COUNTIF(U12:U54,"AV")=0,"",COUNTIF(U12:U54,"AV"))</f>
        <v/>
      </c>
      <c r="V65" s="242"/>
      <c r="W65" s="243"/>
      <c r="X65" s="243"/>
      <c r="Y65" s="243"/>
      <c r="Z65" s="216"/>
      <c r="AA65" s="244" t="str">
        <f>IF(COUNTIF(AA12:AA54,"AV")=0,"",COUNTIF(AA12:AA54,"AV"))</f>
        <v/>
      </c>
      <c r="AB65" s="242"/>
      <c r="AC65" s="243"/>
      <c r="AD65" s="243"/>
      <c r="AE65" s="243"/>
      <c r="AF65" s="216"/>
      <c r="AG65" s="244" t="str">
        <f>IF(COUNTIF(AG12:AG54,"AV")=0,"",COUNTIF(AG12:AG54,"AV"))</f>
        <v/>
      </c>
      <c r="AH65" s="242"/>
      <c r="AI65" s="243"/>
      <c r="AJ65" s="243"/>
      <c r="AK65" s="243"/>
      <c r="AL65" s="216"/>
      <c r="AM65" s="244" t="str">
        <f>IF(COUNTIF(AM12:AM54,"AV")=0,"",COUNTIF(AM12:AM54,"AV"))</f>
        <v/>
      </c>
      <c r="AN65" s="242"/>
      <c r="AO65" s="243"/>
      <c r="AP65" s="243"/>
      <c r="AQ65" s="243"/>
      <c r="AR65" s="216"/>
      <c r="AS65" s="244" t="str">
        <f>IF(COUNTIF(AS12:AS54,"AV")=0,"",COUNTIF(AS12:AS54,"AV"))</f>
        <v/>
      </c>
      <c r="AT65" s="242"/>
      <c r="AU65" s="243"/>
      <c r="AV65" s="243"/>
      <c r="AW65" s="243"/>
      <c r="AX65" s="216"/>
      <c r="AY65" s="244" t="str">
        <f>IF(COUNTIF(AY12:AY54,"AV")=0,"",COUNTIF(AY12:AY54,"AV"))</f>
        <v/>
      </c>
      <c r="AZ65" s="336"/>
      <c r="BA65" s="243"/>
      <c r="BB65" s="243"/>
      <c r="BC65" s="243"/>
      <c r="BD65" s="216"/>
      <c r="BE65" s="301" t="str">
        <f t="shared" si="49"/>
        <v/>
      </c>
    </row>
    <row r="66" spans="1:57" s="36" customFormat="1" ht="15.75" customHeight="1">
      <c r="A66" s="333"/>
      <c r="B66" s="334"/>
      <c r="C66" s="335" t="s">
        <v>61</v>
      </c>
      <c r="D66" s="242"/>
      <c r="E66" s="243"/>
      <c r="F66" s="243"/>
      <c r="G66" s="243"/>
      <c r="H66" s="216"/>
      <c r="I66" s="244" t="str">
        <f>IF(COUNTIF(I12:I54,"KV")=0,"",COUNTIF(I12:I54,"KV"))</f>
        <v/>
      </c>
      <c r="J66" s="242"/>
      <c r="K66" s="243"/>
      <c r="L66" s="243"/>
      <c r="M66" s="243"/>
      <c r="N66" s="216"/>
      <c r="O66" s="244" t="str">
        <f>IF(COUNTIF(O12:O54,"KV")=0,"",COUNTIF(O12:O54,"KV"))</f>
        <v/>
      </c>
      <c r="P66" s="242"/>
      <c r="Q66" s="243"/>
      <c r="R66" s="243"/>
      <c r="S66" s="243"/>
      <c r="T66" s="216"/>
      <c r="U66" s="244" t="str">
        <f>IF(COUNTIF(U12:U54,"KV")=0,"",COUNTIF(U12:U54,"KV"))</f>
        <v/>
      </c>
      <c r="V66" s="242"/>
      <c r="W66" s="243"/>
      <c r="X66" s="243"/>
      <c r="Y66" s="243"/>
      <c r="Z66" s="216"/>
      <c r="AA66" s="244" t="str">
        <f>IF(COUNTIF(AA12:AA54,"KV")=0,"",COUNTIF(AA12:AA54,"KV"))</f>
        <v/>
      </c>
      <c r="AB66" s="242"/>
      <c r="AC66" s="243"/>
      <c r="AD66" s="243"/>
      <c r="AE66" s="243"/>
      <c r="AF66" s="216"/>
      <c r="AG66" s="244" t="str">
        <f>IF(COUNTIF(AG12:AG54,"KV")=0,"",COUNTIF(AG12:AG54,"KV"))</f>
        <v/>
      </c>
      <c r="AH66" s="242"/>
      <c r="AI66" s="243"/>
      <c r="AJ66" s="243"/>
      <c r="AK66" s="243"/>
      <c r="AL66" s="216"/>
      <c r="AM66" s="244" t="str">
        <f>IF(COUNTIF(AM12:AM54,"KV")=0,"",COUNTIF(AM12:AM54,"KV"))</f>
        <v/>
      </c>
      <c r="AN66" s="242"/>
      <c r="AO66" s="243"/>
      <c r="AP66" s="243"/>
      <c r="AQ66" s="243"/>
      <c r="AR66" s="216"/>
      <c r="AS66" s="244" t="str">
        <f>IF(COUNTIF(AS12:AS54,"KV")=0,"",COUNTIF(AS12:AS54,"KV"))</f>
        <v/>
      </c>
      <c r="AT66" s="242"/>
      <c r="AU66" s="243"/>
      <c r="AV66" s="243"/>
      <c r="AW66" s="243"/>
      <c r="AX66" s="216"/>
      <c r="AY66" s="244" t="str">
        <f>IF(COUNTIF(AY12:AY54,"KV")=0,"",COUNTIF(AY12:AY54,"KV"))</f>
        <v/>
      </c>
      <c r="AZ66" s="336"/>
      <c r="BA66" s="243"/>
      <c r="BB66" s="243"/>
      <c r="BC66" s="243"/>
      <c r="BD66" s="216"/>
      <c r="BE66" s="301" t="str">
        <f t="shared" si="49"/>
        <v/>
      </c>
    </row>
    <row r="67" spans="1:57" s="36" customFormat="1" ht="15.75" customHeight="1">
      <c r="A67" s="333"/>
      <c r="B67" s="334"/>
      <c r="C67" s="335" t="s">
        <v>62</v>
      </c>
      <c r="D67" s="250"/>
      <c r="E67" s="285"/>
      <c r="F67" s="285"/>
      <c r="G67" s="285"/>
      <c r="H67" s="268"/>
      <c r="I67" s="244" t="str">
        <f>IF(COUNTIF(I12:I54,"SZG")=0,"",COUNTIF(I12:I54,"SZG"))</f>
        <v/>
      </c>
      <c r="J67" s="250"/>
      <c r="K67" s="285"/>
      <c r="L67" s="285"/>
      <c r="M67" s="285"/>
      <c r="N67" s="268"/>
      <c r="O67" s="244" t="str">
        <f>IF(COUNTIF(O12:O54,"SZG")=0,"",COUNTIF(O12:O54,"SZG"))</f>
        <v/>
      </c>
      <c r="P67" s="250"/>
      <c r="Q67" s="285"/>
      <c r="R67" s="285"/>
      <c r="S67" s="285"/>
      <c r="T67" s="268"/>
      <c r="U67" s="244" t="str">
        <f>IF(COUNTIF(U12:U54,"SZG")=0,"",COUNTIF(U12:U54,"SZG"))</f>
        <v/>
      </c>
      <c r="V67" s="250"/>
      <c r="W67" s="285"/>
      <c r="X67" s="285"/>
      <c r="Y67" s="285"/>
      <c r="Z67" s="268"/>
      <c r="AA67" s="244" t="str">
        <f>IF(COUNTIF(AA12:AA54,"SZG")=0,"",COUNTIF(AA12:AA54,"SZG"))</f>
        <v/>
      </c>
      <c r="AB67" s="250"/>
      <c r="AC67" s="285"/>
      <c r="AD67" s="285"/>
      <c r="AE67" s="285"/>
      <c r="AF67" s="268"/>
      <c r="AG67" s="244" t="str">
        <f>IF(COUNTIF(AG12:AG54,"SZG")=0,"",COUNTIF(AG12:AG54,"SZG"))</f>
        <v/>
      </c>
      <c r="AH67" s="250"/>
      <c r="AI67" s="285"/>
      <c r="AJ67" s="285"/>
      <c r="AK67" s="285"/>
      <c r="AL67" s="268"/>
      <c r="AM67" s="244" t="str">
        <f>IF(COUNTIF(AM12:AM54,"SZG")=0,"",COUNTIF(AM12:AM54,"SZG"))</f>
        <v/>
      </c>
      <c r="AN67" s="250"/>
      <c r="AO67" s="285"/>
      <c r="AP67" s="285"/>
      <c r="AQ67" s="285"/>
      <c r="AR67" s="268"/>
      <c r="AS67" s="244" t="str">
        <f>IF(COUNTIF(AS12:AS54,"SZG")=0,"",COUNTIF(AS12:AS54,"SZG"))</f>
        <v/>
      </c>
      <c r="AT67" s="250"/>
      <c r="AU67" s="285"/>
      <c r="AV67" s="285"/>
      <c r="AW67" s="285"/>
      <c r="AX67" s="268"/>
      <c r="AY67" s="244" t="str">
        <f>IF(COUNTIF(AY12:AY54,"SZG")=0,"",COUNTIF(AY12:AY54,"SZG"))</f>
        <v/>
      </c>
      <c r="AZ67" s="336"/>
      <c r="BA67" s="243"/>
      <c r="BB67" s="243"/>
      <c r="BC67" s="243"/>
      <c r="BD67" s="216"/>
      <c r="BE67" s="301" t="str">
        <f t="shared" si="49"/>
        <v/>
      </c>
    </row>
    <row r="68" spans="1:57" s="36" customFormat="1" ht="15.75" customHeight="1">
      <c r="A68" s="333"/>
      <c r="B68" s="334"/>
      <c r="C68" s="335" t="s">
        <v>63</v>
      </c>
      <c r="D68" s="250"/>
      <c r="E68" s="285"/>
      <c r="F68" s="285"/>
      <c r="G68" s="285"/>
      <c r="H68" s="268"/>
      <c r="I68" s="244" t="str">
        <f>IF(COUNTIF(I12:I54,"ZV")=0,"",COUNTIF(I12:I54,"ZV"))</f>
        <v/>
      </c>
      <c r="J68" s="250"/>
      <c r="K68" s="285"/>
      <c r="L68" s="285"/>
      <c r="M68" s="285"/>
      <c r="N68" s="268"/>
      <c r="O68" s="244" t="str">
        <f>IF(COUNTIF(O12:O54,"ZV")=0,"",COUNTIF(O12:O54,"ZV"))</f>
        <v/>
      </c>
      <c r="P68" s="250"/>
      <c r="Q68" s="285"/>
      <c r="R68" s="285"/>
      <c r="S68" s="285"/>
      <c r="T68" s="268"/>
      <c r="U68" s="244" t="str">
        <f>IF(COUNTIF(U12:U54,"ZV")=0,"",COUNTIF(U12:U54,"ZV"))</f>
        <v/>
      </c>
      <c r="V68" s="250"/>
      <c r="W68" s="285"/>
      <c r="X68" s="285"/>
      <c r="Y68" s="285"/>
      <c r="Z68" s="268"/>
      <c r="AA68" s="244" t="str">
        <f>IF(COUNTIF(AA12:AA54,"ZV")=0,"",COUNTIF(AA12:AA54,"ZV"))</f>
        <v/>
      </c>
      <c r="AB68" s="250"/>
      <c r="AC68" s="285"/>
      <c r="AD68" s="285"/>
      <c r="AE68" s="285"/>
      <c r="AF68" s="268"/>
      <c r="AG68" s="244" t="str">
        <f>IF(COUNTIF(AG12:AG54,"ZV")=0,"",COUNTIF(AG12:AG54,"ZV"))</f>
        <v/>
      </c>
      <c r="AH68" s="250"/>
      <c r="AI68" s="285"/>
      <c r="AJ68" s="285"/>
      <c r="AK68" s="285"/>
      <c r="AL68" s="268"/>
      <c r="AM68" s="244" t="str">
        <f>IF(COUNTIF(AM12:AM54,"ZV")=0,"",COUNTIF(AM12:AM54,"ZV"))</f>
        <v/>
      </c>
      <c r="AN68" s="250"/>
      <c r="AO68" s="285"/>
      <c r="AP68" s="285"/>
      <c r="AQ68" s="285"/>
      <c r="AR68" s="268"/>
      <c r="AS68" s="244" t="str">
        <f>IF(COUNTIF(AS12:AS54,"ZV")=0,"",COUNTIF(AS12:AS54,"ZV"))</f>
        <v/>
      </c>
      <c r="AT68" s="250"/>
      <c r="AU68" s="285"/>
      <c r="AV68" s="285"/>
      <c r="AW68" s="285"/>
      <c r="AX68" s="268"/>
      <c r="AY68" s="244" t="str">
        <f>IF(COUNTIF(AY12:AY54,"ZV")=0,"",COUNTIF(AY12:AY54,"ZV"))</f>
        <v/>
      </c>
      <c r="AZ68" s="336"/>
      <c r="BA68" s="243"/>
      <c r="BB68" s="243"/>
      <c r="BC68" s="243"/>
      <c r="BD68" s="216"/>
      <c r="BE68" s="301" t="str">
        <f t="shared" si="49"/>
        <v/>
      </c>
    </row>
    <row r="69" spans="1:57" s="36" customFormat="1" ht="15.75" customHeight="1" thickBot="1">
      <c r="A69" s="339"/>
      <c r="B69" s="340"/>
      <c r="C69" s="341" t="s">
        <v>26</v>
      </c>
      <c r="D69" s="342"/>
      <c r="E69" s="343"/>
      <c r="F69" s="343"/>
      <c r="G69" s="343"/>
      <c r="H69" s="344"/>
      <c r="I69" s="345" t="str">
        <f>IF(SUM(I57:I68)=0,"",SUM(I57:I68))</f>
        <v/>
      </c>
      <c r="J69" s="342"/>
      <c r="K69" s="343"/>
      <c r="L69" s="343"/>
      <c r="M69" s="343"/>
      <c r="N69" s="344"/>
      <c r="O69" s="345" t="str">
        <f>IF(SUM(O57:O68)=0,"",SUM(O57:O68))</f>
        <v/>
      </c>
      <c r="P69" s="342"/>
      <c r="Q69" s="343"/>
      <c r="R69" s="343"/>
      <c r="S69" s="343"/>
      <c r="T69" s="344"/>
      <c r="U69" s="345">
        <f>IF(SUM(U57:U68)=0,"",SUM(U57:U68))</f>
        <v>1</v>
      </c>
      <c r="V69" s="342"/>
      <c r="W69" s="343"/>
      <c r="X69" s="343"/>
      <c r="Y69" s="343"/>
      <c r="Z69" s="344"/>
      <c r="AA69" s="345">
        <f>IF(SUM(AA57:AA68)=0,"",SUM(AA57:AA68))</f>
        <v>5</v>
      </c>
      <c r="AB69" s="342"/>
      <c r="AC69" s="343"/>
      <c r="AD69" s="343"/>
      <c r="AE69" s="343"/>
      <c r="AF69" s="344"/>
      <c r="AG69" s="345">
        <f>IF(SUM(AG57:AG68)=0,"",SUM(AG57:AG68))</f>
        <v>6</v>
      </c>
      <c r="AH69" s="342"/>
      <c r="AI69" s="343"/>
      <c r="AJ69" s="343"/>
      <c r="AK69" s="343"/>
      <c r="AL69" s="344"/>
      <c r="AM69" s="345">
        <f>IF(SUM(AM57:AM68)=0,"",SUM(AM57:AM68))</f>
        <v>8</v>
      </c>
      <c r="AN69" s="342"/>
      <c r="AO69" s="343"/>
      <c r="AP69" s="343"/>
      <c r="AQ69" s="343"/>
      <c r="AR69" s="344"/>
      <c r="AS69" s="345">
        <f>IF(SUM(AS57:AS68)=0,"",SUM(AS57:AS68))</f>
        <v>8</v>
      </c>
      <c r="AT69" s="342"/>
      <c r="AU69" s="343"/>
      <c r="AV69" s="343"/>
      <c r="AW69" s="343"/>
      <c r="AX69" s="344"/>
      <c r="AY69" s="345">
        <f>IF(SUM(AY57:AY68)=0,"",SUM(AY57:AY68))</f>
        <v>4</v>
      </c>
      <c r="AZ69" s="346"/>
      <c r="BA69" s="343"/>
      <c r="BB69" s="343"/>
      <c r="BC69" s="343"/>
      <c r="BD69" s="344"/>
      <c r="BE69" s="347">
        <f t="shared" si="49"/>
        <v>32</v>
      </c>
    </row>
    <row r="70" spans="1:57" s="36" customFormat="1" ht="15.75" customHeight="1" thickTop="1">
      <c r="A70" s="71"/>
      <c r="B70" s="151"/>
      <c r="C70" s="151"/>
    </row>
    <row r="71" spans="1:57" s="36" customFormat="1" ht="15.75" customHeight="1">
      <c r="A71" s="71"/>
      <c r="B71" s="151"/>
      <c r="C71" s="151"/>
    </row>
    <row r="72" spans="1:57" s="36" customFormat="1" ht="15.75" customHeight="1">
      <c r="A72" s="71"/>
      <c r="B72" s="151"/>
      <c r="C72" s="151"/>
    </row>
    <row r="73" spans="1:57" s="36" customFormat="1" ht="15.75" customHeight="1">
      <c r="A73" s="71"/>
      <c r="B73" s="151"/>
      <c r="C73" s="151"/>
    </row>
    <row r="74" spans="1:57" s="36" customFormat="1" ht="15.75" customHeight="1">
      <c r="A74" s="71"/>
      <c r="B74" s="151"/>
      <c r="C74" s="151"/>
    </row>
    <row r="75" spans="1:57" s="36" customFormat="1" ht="15.75" customHeight="1">
      <c r="A75" s="71"/>
      <c r="B75" s="151"/>
      <c r="C75" s="151"/>
    </row>
    <row r="76" spans="1:57" s="36" customFormat="1" ht="15.75" customHeight="1">
      <c r="A76" s="71"/>
      <c r="B76" s="151"/>
      <c r="C76" s="151"/>
    </row>
    <row r="77" spans="1:57" s="36" customFormat="1" ht="15.75" customHeight="1">
      <c r="A77" s="71"/>
      <c r="B77" s="151"/>
      <c r="C77" s="151"/>
    </row>
    <row r="78" spans="1:57" s="36" customFormat="1" ht="15.75" customHeight="1">
      <c r="A78" s="71"/>
      <c r="B78" s="151"/>
      <c r="C78" s="151"/>
    </row>
    <row r="79" spans="1:57" s="36" customFormat="1" ht="15.75" customHeight="1">
      <c r="A79" s="71"/>
      <c r="B79" s="151"/>
      <c r="C79" s="151"/>
    </row>
    <row r="80" spans="1:57" s="36" customFormat="1" ht="15.75" customHeight="1">
      <c r="A80" s="71"/>
      <c r="B80" s="151"/>
      <c r="C80" s="151"/>
    </row>
    <row r="81" spans="1:3" s="36" customFormat="1" ht="15.75" customHeight="1">
      <c r="A81" s="71"/>
      <c r="B81" s="151"/>
      <c r="C81" s="151"/>
    </row>
    <row r="82" spans="1:3" s="36" customFormat="1" ht="15.75" customHeight="1">
      <c r="A82" s="71"/>
      <c r="B82" s="151"/>
      <c r="C82" s="151"/>
    </row>
    <row r="83" spans="1:3" s="36" customFormat="1" ht="15.75" customHeight="1">
      <c r="A83" s="71"/>
      <c r="B83" s="151"/>
      <c r="C83" s="151"/>
    </row>
    <row r="84" spans="1:3" s="36" customFormat="1" ht="15.75" customHeight="1">
      <c r="A84" s="71"/>
      <c r="B84" s="151"/>
      <c r="C84" s="151"/>
    </row>
    <row r="85" spans="1:3" s="36" customFormat="1" ht="15.75" customHeight="1">
      <c r="A85" s="71"/>
      <c r="B85" s="151"/>
      <c r="C85" s="151"/>
    </row>
    <row r="86" spans="1:3" s="36" customFormat="1" ht="15.75" customHeight="1">
      <c r="A86" s="71"/>
      <c r="B86" s="151"/>
      <c r="C86" s="151"/>
    </row>
    <row r="87" spans="1:3" s="36" customFormat="1" ht="15.75" customHeight="1">
      <c r="A87" s="71"/>
      <c r="B87" s="151"/>
      <c r="C87" s="151"/>
    </row>
    <row r="88" spans="1:3" s="36" customFormat="1" ht="15.75" customHeight="1">
      <c r="A88" s="71"/>
      <c r="B88" s="151"/>
      <c r="C88" s="151"/>
    </row>
    <row r="89" spans="1:3" s="36" customFormat="1" ht="15.75" customHeight="1">
      <c r="A89" s="71"/>
      <c r="B89" s="151"/>
      <c r="C89" s="151"/>
    </row>
    <row r="90" spans="1:3" s="36" customFormat="1" ht="15.75" customHeight="1">
      <c r="A90" s="71"/>
      <c r="B90" s="151"/>
      <c r="C90" s="151"/>
    </row>
    <row r="91" spans="1:3" s="36" customFormat="1" ht="15.75" customHeight="1">
      <c r="A91" s="71"/>
      <c r="B91" s="151"/>
      <c r="C91" s="151"/>
    </row>
    <row r="92" spans="1:3" s="36" customFormat="1" ht="15.75" customHeight="1">
      <c r="A92" s="71"/>
      <c r="B92" s="151"/>
      <c r="C92" s="151"/>
    </row>
    <row r="93" spans="1:3" s="36" customFormat="1" ht="15.75" customHeight="1">
      <c r="A93" s="71"/>
      <c r="B93" s="151"/>
      <c r="C93" s="151"/>
    </row>
    <row r="94" spans="1:3" s="36" customFormat="1" ht="15.75" customHeight="1">
      <c r="A94" s="71"/>
      <c r="B94" s="151"/>
      <c r="C94" s="151"/>
    </row>
    <row r="95" spans="1:3" s="36" customFormat="1" ht="15.75" customHeight="1">
      <c r="A95" s="71"/>
      <c r="B95" s="151"/>
      <c r="C95" s="151"/>
    </row>
    <row r="96" spans="1:3" s="36" customFormat="1" ht="15.75" customHeight="1">
      <c r="A96" s="71"/>
      <c r="B96" s="151"/>
      <c r="C96" s="151"/>
    </row>
    <row r="97" spans="1:3" s="36" customFormat="1" ht="15.75" customHeight="1">
      <c r="A97" s="71"/>
      <c r="B97" s="151"/>
      <c r="C97" s="151"/>
    </row>
    <row r="98" spans="1:3" s="36" customFormat="1" ht="15.75" customHeight="1">
      <c r="A98" s="71"/>
      <c r="B98" s="151"/>
      <c r="C98" s="151"/>
    </row>
    <row r="99" spans="1:3" s="36" customFormat="1" ht="15.75" customHeight="1">
      <c r="A99" s="71"/>
      <c r="B99" s="151"/>
      <c r="C99" s="151"/>
    </row>
    <row r="100" spans="1:3" s="36" customFormat="1" ht="15.75" customHeight="1">
      <c r="A100" s="71"/>
      <c r="B100" s="151"/>
      <c r="C100" s="151"/>
    </row>
    <row r="101" spans="1:3" s="36" customFormat="1" ht="15.75" customHeight="1">
      <c r="A101" s="71"/>
      <c r="B101" s="151"/>
      <c r="C101" s="151"/>
    </row>
    <row r="102" spans="1:3" s="36" customFormat="1" ht="15.75" customHeight="1">
      <c r="A102" s="71"/>
      <c r="B102" s="151"/>
      <c r="C102" s="151"/>
    </row>
    <row r="103" spans="1:3" s="36" customFormat="1" ht="15.75" customHeight="1">
      <c r="A103" s="71"/>
      <c r="B103" s="151"/>
      <c r="C103" s="151"/>
    </row>
    <row r="104" spans="1:3" s="36" customFormat="1" ht="15.75" customHeight="1">
      <c r="A104" s="71"/>
      <c r="B104" s="151"/>
      <c r="C104" s="151"/>
    </row>
    <row r="105" spans="1:3" s="36" customFormat="1" ht="15.75" customHeight="1">
      <c r="A105" s="71"/>
      <c r="B105" s="151"/>
      <c r="C105" s="151"/>
    </row>
    <row r="106" spans="1:3" s="36" customFormat="1" ht="15.75" customHeight="1">
      <c r="A106" s="71"/>
      <c r="B106" s="151"/>
      <c r="C106" s="151"/>
    </row>
    <row r="107" spans="1:3" s="36" customFormat="1" ht="15.75" customHeight="1">
      <c r="A107" s="71"/>
      <c r="B107" s="151"/>
      <c r="C107" s="151"/>
    </row>
    <row r="108" spans="1:3" s="36" customFormat="1" ht="15.75" customHeight="1">
      <c r="A108" s="71"/>
      <c r="B108" s="151"/>
      <c r="C108" s="151"/>
    </row>
    <row r="109" spans="1:3" s="36" customFormat="1" ht="15.75" customHeight="1">
      <c r="A109" s="71"/>
      <c r="B109" s="151"/>
      <c r="C109" s="151"/>
    </row>
    <row r="110" spans="1:3" s="36" customFormat="1" ht="15.75" customHeight="1">
      <c r="A110" s="71"/>
      <c r="B110" s="151"/>
      <c r="C110" s="151"/>
    </row>
    <row r="111" spans="1:3" s="36" customFormat="1" ht="15.75" customHeight="1">
      <c r="A111" s="71"/>
      <c r="B111" s="151"/>
      <c r="C111" s="151"/>
    </row>
    <row r="112" spans="1:3" s="36" customFormat="1" ht="15.75" customHeight="1">
      <c r="A112" s="71"/>
      <c r="B112" s="151"/>
      <c r="C112" s="151"/>
    </row>
    <row r="113" spans="1:3" s="36" customFormat="1" ht="15.75" customHeight="1">
      <c r="A113" s="71"/>
      <c r="B113" s="151"/>
      <c r="C113" s="151"/>
    </row>
    <row r="114" spans="1:3" s="36" customFormat="1" ht="15.75" customHeight="1">
      <c r="A114" s="71"/>
      <c r="B114" s="151"/>
      <c r="C114" s="151"/>
    </row>
    <row r="115" spans="1:3" s="36" customFormat="1" ht="15.75" customHeight="1">
      <c r="A115" s="71"/>
      <c r="B115" s="151"/>
      <c r="C115" s="151"/>
    </row>
    <row r="116" spans="1:3" s="36" customFormat="1" ht="15.75" customHeight="1">
      <c r="A116" s="71"/>
      <c r="B116" s="151"/>
      <c r="C116" s="151"/>
    </row>
    <row r="117" spans="1:3" s="36" customFormat="1" ht="15.75" customHeight="1">
      <c r="A117" s="71"/>
      <c r="B117" s="151"/>
      <c r="C117" s="151"/>
    </row>
    <row r="118" spans="1:3" s="36" customFormat="1" ht="15.75" customHeight="1">
      <c r="A118" s="71"/>
      <c r="B118" s="151"/>
      <c r="C118" s="151"/>
    </row>
    <row r="119" spans="1:3" s="36" customFormat="1" ht="15.75" customHeight="1">
      <c r="A119" s="71"/>
      <c r="B119" s="151"/>
      <c r="C119" s="151"/>
    </row>
    <row r="120" spans="1:3" s="36" customFormat="1" ht="15.75" customHeight="1">
      <c r="A120" s="71"/>
      <c r="B120" s="151"/>
      <c r="C120" s="151"/>
    </row>
    <row r="121" spans="1:3" s="36" customFormat="1" ht="15.75" customHeight="1">
      <c r="A121" s="71"/>
      <c r="B121" s="151"/>
      <c r="C121" s="151"/>
    </row>
    <row r="122" spans="1:3" s="36" customFormat="1" ht="15.75" customHeight="1">
      <c r="A122" s="71"/>
      <c r="B122" s="151"/>
      <c r="C122" s="151"/>
    </row>
    <row r="123" spans="1:3" s="36" customFormat="1" ht="15.75" customHeight="1">
      <c r="A123" s="71"/>
      <c r="B123" s="151"/>
      <c r="C123" s="151"/>
    </row>
    <row r="124" spans="1:3" s="36" customFormat="1" ht="15.75" customHeight="1">
      <c r="A124" s="71"/>
      <c r="B124" s="151"/>
      <c r="C124" s="151"/>
    </row>
    <row r="125" spans="1:3" s="36" customFormat="1" ht="15.75" customHeight="1">
      <c r="A125" s="71"/>
      <c r="B125" s="151"/>
      <c r="C125" s="151"/>
    </row>
    <row r="126" spans="1:3" s="36" customFormat="1" ht="15.75" customHeight="1">
      <c r="A126" s="71"/>
      <c r="B126" s="151"/>
      <c r="C126" s="151"/>
    </row>
    <row r="127" spans="1:3" s="36" customFormat="1" ht="15.75" customHeight="1">
      <c r="A127" s="71"/>
      <c r="B127" s="151"/>
      <c r="C127" s="151"/>
    </row>
    <row r="128" spans="1:3" s="36" customFormat="1" ht="15.75" customHeight="1">
      <c r="A128" s="71"/>
      <c r="B128" s="151"/>
      <c r="C128" s="151"/>
    </row>
    <row r="129" spans="1:57" s="36" customFormat="1" ht="15.75" customHeight="1">
      <c r="A129" s="71"/>
      <c r="B129" s="151"/>
      <c r="C129" s="151"/>
    </row>
    <row r="130" spans="1:57" s="36" customFormat="1" ht="15.75" customHeight="1">
      <c r="A130" s="71"/>
      <c r="B130" s="151"/>
      <c r="C130" s="151"/>
    </row>
    <row r="131" spans="1:57" s="36" customFormat="1" ht="15.75" customHeight="1">
      <c r="A131" s="71"/>
      <c r="B131" s="151"/>
      <c r="C131" s="151"/>
    </row>
    <row r="132" spans="1:57" s="36" customFormat="1" ht="15.75" customHeight="1">
      <c r="A132" s="71"/>
      <c r="B132" s="151"/>
      <c r="C132" s="151"/>
    </row>
    <row r="133" spans="1:57" s="36" customFormat="1" ht="15.75" customHeight="1">
      <c r="A133" s="71"/>
      <c r="B133" s="151"/>
      <c r="C133" s="151"/>
    </row>
    <row r="134" spans="1:57" s="36" customFormat="1" ht="15.75" customHeight="1">
      <c r="A134" s="71"/>
      <c r="B134" s="151"/>
      <c r="C134" s="151"/>
    </row>
    <row r="135" spans="1:57" s="36" customFormat="1" ht="15.75" customHeight="1">
      <c r="A135" s="71"/>
      <c r="B135" s="152"/>
      <c r="C135" s="152"/>
    </row>
    <row r="136" spans="1:57" s="36" customFormat="1" ht="15.75" customHeight="1">
      <c r="A136" s="71"/>
      <c r="B136" s="152"/>
      <c r="C136" s="152"/>
    </row>
    <row r="137" spans="1:57" s="36" customFormat="1" ht="15.75" customHeight="1">
      <c r="A137" s="71"/>
      <c r="B137" s="152"/>
      <c r="C137" s="152"/>
    </row>
    <row r="138" spans="1:57" s="36" customFormat="1" ht="15.75" customHeight="1">
      <c r="A138" s="71"/>
      <c r="B138" s="152"/>
      <c r="C138" s="152"/>
    </row>
    <row r="139" spans="1:57" s="36" customFormat="1" ht="15.75" customHeight="1">
      <c r="A139" s="71"/>
      <c r="B139" s="152"/>
      <c r="C139" s="152"/>
    </row>
    <row r="140" spans="1:57" s="36" customFormat="1" ht="15.75" customHeight="1">
      <c r="A140" s="71"/>
      <c r="B140" s="152"/>
      <c r="C140" s="152"/>
    </row>
    <row r="141" spans="1:57" ht="15.75" customHeight="1">
      <c r="A141" s="71"/>
      <c r="B141" s="152"/>
      <c r="C141" s="152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</row>
    <row r="142" spans="1:57" ht="15.75" customHeight="1">
      <c r="A142" s="71"/>
      <c r="B142" s="152"/>
      <c r="C142" s="152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</row>
    <row r="143" spans="1:57" ht="15.75" customHeight="1">
      <c r="A143" s="71"/>
      <c r="B143" s="152"/>
      <c r="C143" s="152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</row>
    <row r="144" spans="1:57" ht="15.75" customHeight="1">
      <c r="A144" s="72"/>
      <c r="B144" s="153"/>
      <c r="C144" s="153"/>
    </row>
    <row r="145" spans="1:3" ht="15.75" customHeight="1">
      <c r="A145" s="72"/>
      <c r="B145" s="153"/>
      <c r="C145" s="153"/>
    </row>
    <row r="146" spans="1:3" ht="15.75" customHeight="1">
      <c r="A146" s="72"/>
      <c r="B146" s="153"/>
      <c r="C146" s="153"/>
    </row>
    <row r="147" spans="1:3" ht="15.75" customHeight="1">
      <c r="A147" s="72"/>
      <c r="B147" s="153"/>
      <c r="C147" s="153"/>
    </row>
    <row r="148" spans="1:3" ht="15.75" customHeight="1">
      <c r="A148" s="72"/>
      <c r="B148" s="153"/>
      <c r="C148" s="153"/>
    </row>
    <row r="149" spans="1:3" ht="15.75" customHeight="1">
      <c r="A149" s="72"/>
      <c r="B149" s="153"/>
      <c r="C149" s="153"/>
    </row>
    <row r="150" spans="1:3" ht="15.75" customHeight="1">
      <c r="A150" s="72"/>
      <c r="B150" s="153"/>
      <c r="C150" s="153"/>
    </row>
    <row r="151" spans="1:3" ht="15.75" customHeight="1">
      <c r="A151" s="72"/>
      <c r="B151" s="153"/>
      <c r="C151" s="153"/>
    </row>
    <row r="152" spans="1:3" ht="15.75" customHeight="1">
      <c r="A152" s="72"/>
      <c r="B152" s="153"/>
      <c r="C152" s="153"/>
    </row>
    <row r="153" spans="1:3" ht="15.75" customHeight="1">
      <c r="A153" s="72"/>
      <c r="B153" s="153"/>
      <c r="C153" s="153"/>
    </row>
    <row r="154" spans="1:3" ht="15.75" customHeight="1">
      <c r="A154" s="72"/>
      <c r="B154" s="153"/>
      <c r="C154" s="153"/>
    </row>
    <row r="155" spans="1:3" ht="15.75" customHeight="1">
      <c r="A155" s="72"/>
      <c r="B155" s="153"/>
      <c r="C155" s="153"/>
    </row>
    <row r="156" spans="1:3" ht="15.75" customHeight="1">
      <c r="A156" s="72"/>
      <c r="B156" s="153"/>
      <c r="C156" s="153"/>
    </row>
    <row r="157" spans="1:3" ht="15.75" customHeight="1">
      <c r="A157" s="72"/>
      <c r="B157" s="153"/>
      <c r="C157" s="153"/>
    </row>
    <row r="158" spans="1:3" ht="15.75" customHeight="1">
      <c r="A158" s="72"/>
      <c r="B158" s="153"/>
      <c r="C158" s="153"/>
    </row>
    <row r="159" spans="1:3" ht="15.75" customHeight="1">
      <c r="A159" s="72"/>
      <c r="B159" s="153"/>
      <c r="C159" s="153"/>
    </row>
    <row r="160" spans="1:3" ht="15.75" customHeight="1">
      <c r="A160" s="72"/>
      <c r="B160" s="153"/>
      <c r="C160" s="153"/>
    </row>
    <row r="161" spans="1:3" ht="15.75" customHeight="1">
      <c r="A161" s="72"/>
      <c r="B161" s="153"/>
      <c r="C161" s="153"/>
    </row>
    <row r="162" spans="1:3" ht="15.75" customHeight="1">
      <c r="A162" s="72"/>
      <c r="B162" s="153"/>
      <c r="C162" s="153"/>
    </row>
    <row r="163" spans="1:3" ht="15.75" customHeight="1">
      <c r="A163" s="72"/>
      <c r="B163" s="153"/>
      <c r="C163" s="153"/>
    </row>
    <row r="164" spans="1:3" ht="15.75" customHeight="1">
      <c r="A164" s="72"/>
      <c r="B164" s="153"/>
      <c r="C164" s="153"/>
    </row>
    <row r="165" spans="1:3" ht="15.75" customHeight="1">
      <c r="A165" s="72"/>
      <c r="B165" s="153"/>
      <c r="C165" s="153"/>
    </row>
    <row r="166" spans="1:3" ht="15.75" customHeight="1">
      <c r="A166" s="72"/>
      <c r="B166" s="153"/>
      <c r="C166" s="153"/>
    </row>
    <row r="167" spans="1:3" ht="15.75" customHeight="1">
      <c r="A167" s="72"/>
      <c r="B167" s="153"/>
      <c r="C167" s="153"/>
    </row>
    <row r="168" spans="1:3" ht="15.75" customHeight="1">
      <c r="A168" s="72"/>
      <c r="B168" s="153"/>
      <c r="C168" s="153"/>
    </row>
    <row r="169" spans="1:3" ht="15.75" customHeight="1">
      <c r="A169" s="72"/>
      <c r="B169" s="153"/>
      <c r="C169" s="153"/>
    </row>
    <row r="170" spans="1:3" ht="15.75" customHeight="1">
      <c r="A170" s="72"/>
      <c r="B170" s="153"/>
      <c r="C170" s="153"/>
    </row>
    <row r="171" spans="1:3" ht="15.75" customHeight="1">
      <c r="A171" s="72"/>
      <c r="B171" s="153"/>
      <c r="C171" s="153"/>
    </row>
    <row r="172" spans="1:3" ht="15.75" customHeight="1">
      <c r="A172" s="72"/>
      <c r="B172" s="153"/>
      <c r="C172" s="153"/>
    </row>
    <row r="173" spans="1:3" ht="15.75" customHeight="1">
      <c r="A173" s="72"/>
      <c r="B173" s="153"/>
      <c r="C173" s="153"/>
    </row>
    <row r="174" spans="1:3" ht="15.75" customHeight="1">
      <c r="A174" s="72"/>
      <c r="B174" s="153"/>
      <c r="C174" s="153"/>
    </row>
    <row r="175" spans="1:3">
      <c r="A175" s="72"/>
      <c r="B175" s="153"/>
      <c r="C175" s="153"/>
    </row>
    <row r="176" spans="1:3">
      <c r="A176" s="72"/>
      <c r="B176" s="153"/>
      <c r="C176" s="153"/>
    </row>
    <row r="177" spans="1:3">
      <c r="A177" s="72"/>
      <c r="B177" s="153"/>
      <c r="C177" s="153"/>
    </row>
    <row r="178" spans="1:3">
      <c r="A178" s="72"/>
      <c r="B178" s="153"/>
      <c r="C178" s="153"/>
    </row>
    <row r="179" spans="1:3">
      <c r="A179" s="72"/>
      <c r="B179" s="153"/>
      <c r="C179" s="153"/>
    </row>
    <row r="180" spans="1:3">
      <c r="A180" s="72"/>
      <c r="B180" s="153"/>
      <c r="C180" s="153"/>
    </row>
    <row r="181" spans="1:3">
      <c r="A181" s="72"/>
      <c r="B181" s="153"/>
      <c r="C181" s="153"/>
    </row>
    <row r="182" spans="1:3">
      <c r="A182" s="72"/>
      <c r="B182" s="153"/>
      <c r="C182" s="153"/>
    </row>
    <row r="183" spans="1:3">
      <c r="A183" s="72"/>
      <c r="B183" s="153"/>
      <c r="C183" s="153"/>
    </row>
    <row r="184" spans="1:3">
      <c r="A184" s="72"/>
      <c r="B184" s="153"/>
      <c r="C184" s="153"/>
    </row>
    <row r="185" spans="1:3">
      <c r="A185" s="72"/>
      <c r="B185" s="153"/>
      <c r="C185" s="153"/>
    </row>
    <row r="186" spans="1:3">
      <c r="A186" s="72"/>
      <c r="B186" s="153"/>
      <c r="C186" s="153"/>
    </row>
    <row r="187" spans="1:3">
      <c r="A187" s="72"/>
      <c r="B187" s="153"/>
      <c r="C187" s="153"/>
    </row>
    <row r="188" spans="1:3">
      <c r="A188" s="72"/>
      <c r="B188" s="153"/>
      <c r="C188" s="153"/>
    </row>
    <row r="189" spans="1:3">
      <c r="A189" s="72"/>
      <c r="B189" s="153"/>
      <c r="C189" s="153"/>
    </row>
    <row r="190" spans="1:3">
      <c r="A190" s="72"/>
      <c r="B190" s="153"/>
      <c r="C190" s="153"/>
    </row>
    <row r="191" spans="1:3">
      <c r="A191" s="72"/>
      <c r="B191" s="153"/>
      <c r="C191" s="153"/>
    </row>
    <row r="192" spans="1:3">
      <c r="A192" s="72"/>
      <c r="B192" s="153"/>
      <c r="C192" s="153"/>
    </row>
    <row r="193" spans="1:3">
      <c r="A193" s="72"/>
      <c r="B193" s="153"/>
      <c r="C193" s="153"/>
    </row>
    <row r="194" spans="1:3">
      <c r="A194" s="72"/>
      <c r="B194" s="153"/>
      <c r="C194" s="153"/>
    </row>
    <row r="195" spans="1:3">
      <c r="A195" s="72"/>
      <c r="B195" s="153"/>
      <c r="C195" s="153"/>
    </row>
    <row r="196" spans="1:3">
      <c r="A196" s="72"/>
      <c r="B196" s="153"/>
      <c r="C196" s="153"/>
    </row>
    <row r="197" spans="1:3">
      <c r="A197" s="72"/>
      <c r="B197" s="153"/>
      <c r="C197" s="153"/>
    </row>
    <row r="198" spans="1:3">
      <c r="A198" s="72"/>
      <c r="B198" s="153"/>
      <c r="C198" s="153"/>
    </row>
    <row r="199" spans="1:3">
      <c r="A199" s="72"/>
      <c r="B199" s="153"/>
      <c r="C199" s="153"/>
    </row>
    <row r="200" spans="1:3">
      <c r="A200" s="72"/>
      <c r="B200" s="153"/>
      <c r="C200" s="153"/>
    </row>
    <row r="201" spans="1:3">
      <c r="A201" s="72"/>
      <c r="B201" s="153"/>
      <c r="C201" s="153"/>
    </row>
    <row r="202" spans="1:3">
      <c r="A202" s="72"/>
      <c r="B202" s="153"/>
      <c r="C202" s="153"/>
    </row>
    <row r="203" spans="1:3">
      <c r="A203" s="72"/>
      <c r="B203" s="153"/>
      <c r="C203" s="153"/>
    </row>
    <row r="204" spans="1:3">
      <c r="A204" s="72"/>
      <c r="B204" s="153"/>
      <c r="C204" s="153"/>
    </row>
    <row r="205" spans="1:3">
      <c r="A205" s="72"/>
      <c r="B205" s="153"/>
      <c r="C205" s="153"/>
    </row>
    <row r="206" spans="1:3">
      <c r="A206" s="72"/>
      <c r="B206" s="153"/>
      <c r="C206" s="153"/>
    </row>
    <row r="207" spans="1:3">
      <c r="A207" s="72"/>
      <c r="B207" s="153"/>
      <c r="C207" s="153"/>
    </row>
    <row r="208" spans="1:3">
      <c r="A208" s="72"/>
      <c r="B208" s="153"/>
      <c r="C208" s="153"/>
    </row>
    <row r="209" spans="1:3">
      <c r="A209" s="72"/>
      <c r="B209" s="153"/>
      <c r="C209" s="153"/>
    </row>
    <row r="210" spans="1:3">
      <c r="A210" s="72"/>
      <c r="B210" s="153"/>
      <c r="C210" s="153"/>
    </row>
    <row r="211" spans="1:3">
      <c r="A211" s="72"/>
      <c r="B211" s="153"/>
      <c r="C211" s="153"/>
    </row>
    <row r="212" spans="1:3">
      <c r="A212" s="72"/>
      <c r="B212" s="153"/>
      <c r="C212" s="153"/>
    </row>
    <row r="213" spans="1:3">
      <c r="A213" s="72"/>
      <c r="B213" s="153"/>
      <c r="C213" s="153"/>
    </row>
    <row r="214" spans="1:3">
      <c r="A214" s="72"/>
      <c r="B214" s="153"/>
      <c r="C214" s="153"/>
    </row>
    <row r="215" spans="1:3">
      <c r="A215" s="72"/>
      <c r="B215" s="153"/>
      <c r="C215" s="153"/>
    </row>
    <row r="216" spans="1:3">
      <c r="A216" s="72"/>
      <c r="B216" s="153"/>
      <c r="C216" s="153"/>
    </row>
    <row r="217" spans="1:3">
      <c r="A217" s="72"/>
      <c r="B217" s="153"/>
      <c r="C217" s="153"/>
    </row>
    <row r="218" spans="1:3">
      <c r="A218" s="72"/>
      <c r="B218" s="153"/>
      <c r="C218" s="153"/>
    </row>
    <row r="219" spans="1:3">
      <c r="A219" s="72"/>
      <c r="B219" s="153"/>
      <c r="C219" s="153"/>
    </row>
    <row r="220" spans="1:3">
      <c r="A220" s="72"/>
      <c r="B220" s="153"/>
      <c r="C220" s="153"/>
    </row>
    <row r="221" spans="1:3">
      <c r="A221" s="72"/>
      <c r="B221" s="153"/>
      <c r="C221" s="153"/>
    </row>
    <row r="222" spans="1:3">
      <c r="A222" s="72"/>
      <c r="B222" s="153"/>
      <c r="C222" s="153"/>
    </row>
    <row r="223" spans="1:3">
      <c r="A223" s="72"/>
      <c r="B223" s="153"/>
      <c r="C223" s="153"/>
    </row>
    <row r="224" spans="1:3">
      <c r="A224" s="72"/>
      <c r="B224" s="153"/>
      <c r="C224" s="153"/>
    </row>
    <row r="225" spans="1:3">
      <c r="A225" s="72"/>
      <c r="B225" s="153"/>
      <c r="C225" s="153"/>
    </row>
    <row r="226" spans="1:3">
      <c r="A226" s="72"/>
      <c r="B226" s="153"/>
      <c r="C226" s="153"/>
    </row>
    <row r="227" spans="1:3">
      <c r="A227" s="72"/>
      <c r="B227" s="153"/>
      <c r="C227" s="153"/>
    </row>
    <row r="228" spans="1:3">
      <c r="A228" s="72"/>
      <c r="B228" s="153"/>
      <c r="C228" s="153"/>
    </row>
    <row r="229" spans="1:3">
      <c r="A229" s="72"/>
      <c r="B229" s="153"/>
      <c r="C229" s="153"/>
    </row>
    <row r="230" spans="1:3">
      <c r="A230" s="72"/>
      <c r="B230" s="153"/>
      <c r="C230" s="153"/>
    </row>
    <row r="231" spans="1:3">
      <c r="A231" s="72"/>
      <c r="B231" s="153"/>
      <c r="C231" s="153"/>
    </row>
    <row r="232" spans="1:3">
      <c r="A232" s="72"/>
      <c r="B232" s="153"/>
      <c r="C232" s="153"/>
    </row>
    <row r="233" spans="1:3">
      <c r="A233" s="72"/>
      <c r="B233" s="153"/>
      <c r="C233" s="153"/>
    </row>
    <row r="234" spans="1:3">
      <c r="A234" s="72"/>
      <c r="B234" s="153"/>
      <c r="C234" s="153"/>
    </row>
    <row r="235" spans="1:3">
      <c r="A235" s="72"/>
      <c r="B235" s="153"/>
      <c r="C235" s="153"/>
    </row>
    <row r="236" spans="1:3">
      <c r="A236" s="72"/>
      <c r="B236" s="153"/>
      <c r="C236" s="153"/>
    </row>
    <row r="237" spans="1:3">
      <c r="A237" s="72"/>
      <c r="B237" s="153"/>
      <c r="C237" s="153"/>
    </row>
    <row r="238" spans="1:3">
      <c r="A238" s="72"/>
      <c r="B238" s="153"/>
      <c r="C238" s="153"/>
    </row>
    <row r="239" spans="1:3">
      <c r="A239" s="72"/>
      <c r="B239" s="153"/>
      <c r="C239" s="153"/>
    </row>
    <row r="240" spans="1:3">
      <c r="A240" s="72"/>
      <c r="B240" s="153"/>
      <c r="C240" s="153"/>
    </row>
  </sheetData>
  <sheetProtection selectLockedCells="1"/>
  <protectedRanges>
    <protectedRange sqref="C56" name="Tartomány4"/>
    <protectedRange sqref="C68:C69" name="Tartomány4_1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8"/>
    <mergeCell ref="BG6:BG8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4:AA44"/>
    <mergeCell ref="AB44:AY44"/>
    <mergeCell ref="AZ44:BE44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1:AA51"/>
    <mergeCell ref="AB51:AY51"/>
    <mergeCell ref="AZ51:BE51"/>
    <mergeCell ref="A55:AA55"/>
    <mergeCell ref="A56:AA56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7" orientation="landscape" r:id="rId1"/>
  <headerFooter alignWithMargins="0">
    <oddHeader>&amp;R 1/g. számú melléklet az  Állami légiközlekedési alapképzési szak tantervéhez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A1:K113"/>
  <sheetViews>
    <sheetView view="pageBreakPreview" topLeftCell="A77" zoomScale="85" zoomScaleNormal="100" zoomScaleSheetLayoutView="85" workbookViewId="0">
      <selection activeCell="A84" sqref="A84:E113"/>
    </sheetView>
  </sheetViews>
  <sheetFormatPr defaultColWidth="10.6640625" defaultRowHeight="12.75"/>
  <cols>
    <col min="1" max="1" width="24.1640625" style="674" customWidth="1"/>
    <col min="2" max="2" width="65.5" style="674" bestFit="1" customWidth="1"/>
    <col min="3" max="3" width="24.1640625" style="674" customWidth="1"/>
    <col min="4" max="4" width="63.1640625" style="674" customWidth="1"/>
    <col min="5" max="5" width="21.33203125" style="674" customWidth="1"/>
    <col min="6" max="6" width="10.6640625" style="674"/>
    <col min="7" max="7" width="7.1640625" style="674" customWidth="1"/>
    <col min="8" max="11" width="10.6640625" style="674" hidden="1" customWidth="1"/>
    <col min="12" max="16384" width="10.6640625" style="674"/>
  </cols>
  <sheetData>
    <row r="1" spans="1:5">
      <c r="A1" s="936" t="s">
        <v>428</v>
      </c>
      <c r="B1" s="936"/>
      <c r="C1" s="936"/>
      <c r="D1" s="936"/>
      <c r="E1" s="936"/>
    </row>
    <row r="2" spans="1:5">
      <c r="A2" s="937" t="s">
        <v>68</v>
      </c>
      <c r="B2" s="937"/>
      <c r="C2" s="937"/>
      <c r="D2" s="937"/>
      <c r="E2" s="937"/>
    </row>
    <row r="3" spans="1:5" ht="13.5" hidden="1" thickBot="1">
      <c r="A3" s="675"/>
      <c r="B3" s="675"/>
      <c r="C3" s="675"/>
      <c r="D3" s="675"/>
    </row>
    <row r="4" spans="1:5" ht="13.5" thickBot="1">
      <c r="A4" s="941" t="s">
        <v>469</v>
      </c>
      <c r="B4" s="942"/>
      <c r="C4" s="942"/>
      <c r="D4" s="942"/>
      <c r="E4" s="943"/>
    </row>
    <row r="5" spans="1:5">
      <c r="A5" s="945" t="s">
        <v>65</v>
      </c>
      <c r="B5" s="947" t="s">
        <v>64</v>
      </c>
      <c r="C5" s="947" t="s">
        <v>67</v>
      </c>
      <c r="D5" s="947"/>
      <c r="E5" s="949" t="s">
        <v>66</v>
      </c>
    </row>
    <row r="6" spans="1:5" ht="34.5" customHeight="1">
      <c r="A6" s="957"/>
      <c r="B6" s="958"/>
      <c r="C6" s="676" t="s">
        <v>65</v>
      </c>
      <c r="D6" s="676" t="s">
        <v>64</v>
      </c>
      <c r="E6" s="959"/>
    </row>
    <row r="7" spans="1:5" s="681" customFormat="1" ht="20.100000000000001" customHeight="1">
      <c r="A7" s="677" t="s">
        <v>575</v>
      </c>
      <c r="B7" s="678" t="s">
        <v>553</v>
      </c>
      <c r="C7" s="679" t="s">
        <v>573</v>
      </c>
      <c r="D7" s="678" t="s">
        <v>552</v>
      </c>
      <c r="E7" s="680" t="s">
        <v>418</v>
      </c>
    </row>
    <row r="8" spans="1:5" s="681" customFormat="1" ht="20.100000000000001" customHeight="1">
      <c r="A8" s="961" t="s">
        <v>199</v>
      </c>
      <c r="B8" s="960" t="s">
        <v>470</v>
      </c>
      <c r="C8" s="679" t="s">
        <v>197</v>
      </c>
      <c r="D8" s="679" t="s">
        <v>181</v>
      </c>
      <c r="E8" s="680" t="s">
        <v>418</v>
      </c>
    </row>
    <row r="9" spans="1:5" s="681" customFormat="1" ht="20.100000000000001" customHeight="1">
      <c r="A9" s="961"/>
      <c r="B9" s="960"/>
      <c r="C9" s="679" t="s">
        <v>198</v>
      </c>
      <c r="D9" s="679" t="s">
        <v>182</v>
      </c>
      <c r="E9" s="680" t="s">
        <v>418</v>
      </c>
    </row>
    <row r="10" spans="1:5" s="681" customFormat="1" ht="20.100000000000001" customHeight="1">
      <c r="A10" s="666" t="s">
        <v>599</v>
      </c>
      <c r="B10" s="667" t="s">
        <v>615</v>
      </c>
      <c r="C10" s="668" t="s">
        <v>598</v>
      </c>
      <c r="D10" s="668" t="s">
        <v>183</v>
      </c>
      <c r="E10" s="669" t="s">
        <v>418</v>
      </c>
    </row>
    <row r="11" spans="1:5" s="681" customFormat="1" ht="20.100000000000001" customHeight="1">
      <c r="A11" s="962" t="s">
        <v>601</v>
      </c>
      <c r="B11" s="963" t="s">
        <v>616</v>
      </c>
      <c r="C11" s="668" t="s">
        <v>599</v>
      </c>
      <c r="D11" s="668" t="s">
        <v>538</v>
      </c>
      <c r="E11" s="669" t="s">
        <v>418</v>
      </c>
    </row>
    <row r="12" spans="1:5" s="681" customFormat="1" ht="20.100000000000001" customHeight="1">
      <c r="A12" s="962"/>
      <c r="B12" s="963"/>
      <c r="C12" s="668" t="s">
        <v>600</v>
      </c>
      <c r="D12" s="668" t="s">
        <v>539</v>
      </c>
      <c r="E12" s="669" t="s">
        <v>418</v>
      </c>
    </row>
    <row r="13" spans="1:5" s="681" customFormat="1" ht="20.100000000000001" customHeight="1" thickBot="1">
      <c r="A13" s="670" t="s">
        <v>602</v>
      </c>
      <c r="B13" s="671" t="s">
        <v>617</v>
      </c>
      <c r="C13" s="672" t="s">
        <v>601</v>
      </c>
      <c r="D13" s="672" t="s">
        <v>540</v>
      </c>
      <c r="E13" s="673" t="s">
        <v>418</v>
      </c>
    </row>
    <row r="14" spans="1:5" s="681" customFormat="1" ht="20.100000000000001" customHeight="1">
      <c r="A14" s="956"/>
      <c r="B14" s="956"/>
      <c r="C14" s="956"/>
      <c r="D14" s="956"/>
      <c r="E14" s="956"/>
    </row>
    <row r="15" spans="1:5" ht="13.5" thickBot="1">
      <c r="A15" s="938" t="s">
        <v>441</v>
      </c>
      <c r="B15" s="939"/>
      <c r="C15" s="939"/>
      <c r="D15" s="939"/>
      <c r="E15" s="940"/>
    </row>
    <row r="16" spans="1:5">
      <c r="A16" s="945" t="s">
        <v>65</v>
      </c>
      <c r="B16" s="947" t="s">
        <v>64</v>
      </c>
      <c r="C16" s="947" t="s">
        <v>67</v>
      </c>
      <c r="D16" s="947"/>
      <c r="E16" s="949" t="s">
        <v>66</v>
      </c>
    </row>
    <row r="17" spans="1:5" ht="34.5" customHeight="1">
      <c r="A17" s="946"/>
      <c r="B17" s="948"/>
      <c r="C17" s="682" t="s">
        <v>65</v>
      </c>
      <c r="D17" s="682" t="s">
        <v>64</v>
      </c>
      <c r="E17" s="950"/>
    </row>
    <row r="18" spans="1:5" s="681" customFormat="1" ht="20.100000000000001" customHeight="1">
      <c r="A18" s="683" t="s">
        <v>405</v>
      </c>
      <c r="B18" s="684" t="s">
        <v>78</v>
      </c>
      <c r="C18" s="685" t="s">
        <v>256</v>
      </c>
      <c r="D18" s="684" t="s">
        <v>355</v>
      </c>
      <c r="E18" s="686" t="s">
        <v>418</v>
      </c>
    </row>
    <row r="19" spans="1:5" s="681" customFormat="1" ht="20.100000000000001" customHeight="1">
      <c r="A19" s="683" t="s">
        <v>257</v>
      </c>
      <c r="B19" s="684" t="s">
        <v>79</v>
      </c>
      <c r="C19" s="685" t="s">
        <v>256</v>
      </c>
      <c r="D19" s="684" t="s">
        <v>355</v>
      </c>
      <c r="E19" s="686" t="s">
        <v>418</v>
      </c>
    </row>
    <row r="20" spans="1:5" s="681" customFormat="1" ht="20.100000000000001" customHeight="1">
      <c r="A20" s="683" t="s">
        <v>258</v>
      </c>
      <c r="B20" s="687" t="s">
        <v>80</v>
      </c>
      <c r="C20" s="685" t="s">
        <v>257</v>
      </c>
      <c r="D20" s="684" t="s">
        <v>79</v>
      </c>
      <c r="E20" s="686" t="s">
        <v>418</v>
      </c>
    </row>
    <row r="21" spans="1:5" s="681" customFormat="1" ht="20.100000000000001" customHeight="1">
      <c r="A21" s="688" t="s">
        <v>529</v>
      </c>
      <c r="B21" s="687" t="s">
        <v>106</v>
      </c>
      <c r="C21" s="685" t="s">
        <v>229</v>
      </c>
      <c r="D21" s="684" t="s">
        <v>76</v>
      </c>
      <c r="E21" s="686" t="s">
        <v>418</v>
      </c>
    </row>
    <row r="22" spans="1:5" s="681" customFormat="1" ht="20.100000000000001" customHeight="1">
      <c r="A22" s="688" t="s">
        <v>290</v>
      </c>
      <c r="B22" s="684" t="s">
        <v>356</v>
      </c>
      <c r="C22" s="685" t="s">
        <v>256</v>
      </c>
      <c r="D22" s="684" t="s">
        <v>355</v>
      </c>
      <c r="E22" s="686" t="s">
        <v>418</v>
      </c>
    </row>
    <row r="23" spans="1:5" s="681" customFormat="1" ht="20.100000000000001" customHeight="1">
      <c r="A23" s="688" t="s">
        <v>528</v>
      </c>
      <c r="B23" s="687" t="s">
        <v>107</v>
      </c>
      <c r="C23" s="689" t="s">
        <v>176</v>
      </c>
      <c r="D23" s="684" t="s">
        <v>196</v>
      </c>
      <c r="E23" s="686" t="s">
        <v>418</v>
      </c>
    </row>
    <row r="24" spans="1:5" s="681" customFormat="1" ht="20.100000000000001" customHeight="1">
      <c r="A24" s="688" t="s">
        <v>296</v>
      </c>
      <c r="B24" s="687" t="s">
        <v>473</v>
      </c>
      <c r="C24" s="684" t="s">
        <v>405</v>
      </c>
      <c r="D24" s="684" t="s">
        <v>78</v>
      </c>
      <c r="E24" s="686" t="s">
        <v>417</v>
      </c>
    </row>
    <row r="25" spans="1:5" s="681" customFormat="1" ht="20.100000000000001" customHeight="1">
      <c r="A25" s="688" t="s">
        <v>297</v>
      </c>
      <c r="B25" s="687" t="s">
        <v>116</v>
      </c>
      <c r="C25" s="684" t="s">
        <v>405</v>
      </c>
      <c r="D25" s="684" t="s">
        <v>78</v>
      </c>
      <c r="E25" s="686" t="s">
        <v>417</v>
      </c>
    </row>
    <row r="26" spans="1:5" s="681" customFormat="1" ht="20.100000000000001" customHeight="1">
      <c r="A26" s="688" t="s">
        <v>299</v>
      </c>
      <c r="B26" s="687" t="s">
        <v>112</v>
      </c>
      <c r="C26" s="684" t="s">
        <v>405</v>
      </c>
      <c r="D26" s="684" t="s">
        <v>78</v>
      </c>
      <c r="E26" s="686" t="s">
        <v>417</v>
      </c>
    </row>
    <row r="27" spans="1:5" s="681" customFormat="1" ht="20.100000000000001" customHeight="1">
      <c r="A27" s="688" t="s">
        <v>300</v>
      </c>
      <c r="B27" s="687" t="s">
        <v>110</v>
      </c>
      <c r="C27" s="685" t="s">
        <v>255</v>
      </c>
      <c r="D27" s="684" t="s">
        <v>77</v>
      </c>
      <c r="E27" s="686" t="s">
        <v>417</v>
      </c>
    </row>
    <row r="28" spans="1:5" s="681" customFormat="1" ht="20.100000000000001" customHeight="1">
      <c r="A28" s="688" t="s">
        <v>301</v>
      </c>
      <c r="B28" s="687" t="s">
        <v>111</v>
      </c>
      <c r="C28" s="684" t="s">
        <v>405</v>
      </c>
      <c r="D28" s="684" t="s">
        <v>78</v>
      </c>
      <c r="E28" s="686" t="s">
        <v>417</v>
      </c>
    </row>
    <row r="29" spans="1:5" s="681" customFormat="1" ht="20.100000000000001" customHeight="1">
      <c r="A29" s="688" t="s">
        <v>302</v>
      </c>
      <c r="B29" s="687" t="s">
        <v>131</v>
      </c>
      <c r="C29" s="684" t="s">
        <v>405</v>
      </c>
      <c r="D29" s="684" t="s">
        <v>78</v>
      </c>
      <c r="E29" s="686" t="s">
        <v>417</v>
      </c>
    </row>
    <row r="30" spans="1:5" s="681" customFormat="1" ht="20.100000000000001" customHeight="1">
      <c r="A30" s="688" t="s">
        <v>303</v>
      </c>
      <c r="B30" s="687" t="s">
        <v>113</v>
      </c>
      <c r="C30" s="685" t="s">
        <v>291</v>
      </c>
      <c r="D30" s="687" t="s">
        <v>107</v>
      </c>
      <c r="E30" s="686" t="s">
        <v>417</v>
      </c>
    </row>
    <row r="31" spans="1:5" s="681" customFormat="1" ht="20.100000000000001" customHeight="1" thickBot="1">
      <c r="A31" s="690" t="s">
        <v>305</v>
      </c>
      <c r="B31" s="691" t="s">
        <v>117</v>
      </c>
      <c r="C31" s="692" t="s">
        <v>300</v>
      </c>
      <c r="D31" s="691" t="s">
        <v>110</v>
      </c>
      <c r="E31" s="693" t="s">
        <v>418</v>
      </c>
    </row>
    <row r="32" spans="1:5" s="681" customFormat="1" ht="20.100000000000001" hidden="1" customHeight="1">
      <c r="A32" s="694"/>
      <c r="B32" s="695"/>
      <c r="C32" s="696"/>
      <c r="D32" s="697"/>
      <c r="E32" s="698"/>
    </row>
    <row r="33" spans="1:5" s="681" customFormat="1" ht="20.100000000000001" hidden="1" customHeight="1">
      <c r="A33" s="699"/>
      <c r="B33" s="700"/>
      <c r="C33" s="701"/>
      <c r="D33" s="702"/>
      <c r="E33" s="703"/>
    </row>
    <row r="34" spans="1:5" ht="20.100000000000001" hidden="1" customHeight="1">
      <c r="A34" s="704"/>
      <c r="B34" s="705"/>
      <c r="C34" s="706"/>
      <c r="D34" s="707"/>
      <c r="E34" s="708"/>
    </row>
    <row r="35" spans="1:5" ht="20.100000000000001" hidden="1" customHeight="1">
      <c r="A35" s="704"/>
      <c r="B35" s="705"/>
      <c r="C35" s="706"/>
      <c r="D35" s="707"/>
      <c r="E35" s="708"/>
    </row>
    <row r="36" spans="1:5" ht="20.100000000000001" hidden="1" customHeight="1">
      <c r="A36" s="704"/>
      <c r="B36" s="705"/>
      <c r="C36" s="706"/>
      <c r="D36" s="707"/>
      <c r="E36" s="708"/>
    </row>
    <row r="37" spans="1:5" ht="20.100000000000001" hidden="1" customHeight="1" thickBot="1">
      <c r="A37" s="709"/>
      <c r="B37" s="710"/>
      <c r="C37" s="711"/>
      <c r="D37" s="712"/>
      <c r="E37" s="713"/>
    </row>
    <row r="38" spans="1:5">
      <c r="A38" s="714"/>
      <c r="B38" s="715"/>
      <c r="C38" s="714"/>
      <c r="D38" s="715"/>
      <c r="E38" s="716"/>
    </row>
    <row r="39" spans="1:5" ht="13.5" thickBot="1">
      <c r="A39" s="944" t="s">
        <v>430</v>
      </c>
      <c r="B39" s="944"/>
      <c r="C39" s="944"/>
      <c r="D39" s="944"/>
      <c r="E39" s="944"/>
    </row>
    <row r="40" spans="1:5">
      <c r="A40" s="945" t="s">
        <v>65</v>
      </c>
      <c r="B40" s="947" t="s">
        <v>64</v>
      </c>
      <c r="C40" s="947" t="s">
        <v>67</v>
      </c>
      <c r="D40" s="947"/>
      <c r="E40" s="949" t="s">
        <v>66</v>
      </c>
    </row>
    <row r="41" spans="1:5" ht="34.5" customHeight="1">
      <c r="A41" s="946"/>
      <c r="B41" s="948"/>
      <c r="C41" s="682" t="s">
        <v>65</v>
      </c>
      <c r="D41" s="682" t="s">
        <v>64</v>
      </c>
      <c r="E41" s="950"/>
    </row>
    <row r="42" spans="1:5" ht="20.100000000000001" customHeight="1">
      <c r="A42" s="688" t="s">
        <v>306</v>
      </c>
      <c r="B42" s="687" t="s">
        <v>120</v>
      </c>
      <c r="C42" s="687" t="s">
        <v>257</v>
      </c>
      <c r="D42" s="687" t="s">
        <v>79</v>
      </c>
      <c r="E42" s="686" t="s">
        <v>418</v>
      </c>
    </row>
    <row r="43" spans="1:5" ht="20.100000000000001" customHeight="1">
      <c r="A43" s="688" t="s">
        <v>307</v>
      </c>
      <c r="B43" s="687" t="s">
        <v>121</v>
      </c>
      <c r="C43" s="687" t="s">
        <v>257</v>
      </c>
      <c r="D43" s="687" t="s">
        <v>79</v>
      </c>
      <c r="E43" s="686" t="s">
        <v>418</v>
      </c>
    </row>
    <row r="44" spans="1:5" ht="20.100000000000001" customHeight="1">
      <c r="A44" s="688" t="s">
        <v>308</v>
      </c>
      <c r="B44" s="687" t="s">
        <v>122</v>
      </c>
      <c r="C44" s="687" t="s">
        <v>257</v>
      </c>
      <c r="D44" s="687" t="s">
        <v>79</v>
      </c>
      <c r="E44" s="686" t="s">
        <v>418</v>
      </c>
    </row>
    <row r="45" spans="1:5" s="681" customFormat="1" ht="20.100000000000001" customHeight="1">
      <c r="A45" s="688" t="s">
        <v>309</v>
      </c>
      <c r="B45" s="687" t="s">
        <v>123</v>
      </c>
      <c r="C45" s="687" t="s">
        <v>257</v>
      </c>
      <c r="D45" s="687" t="s">
        <v>79</v>
      </c>
      <c r="E45" s="686" t="s">
        <v>418</v>
      </c>
    </row>
    <row r="46" spans="1:5" s="681" customFormat="1" ht="20.100000000000001" customHeight="1">
      <c r="A46" s="688" t="s">
        <v>310</v>
      </c>
      <c r="B46" s="687" t="s">
        <v>124</v>
      </c>
      <c r="C46" s="687" t="s">
        <v>257</v>
      </c>
      <c r="D46" s="687" t="s">
        <v>79</v>
      </c>
      <c r="E46" s="686" t="s">
        <v>418</v>
      </c>
    </row>
    <row r="47" spans="1:5" ht="20.100000000000001" customHeight="1">
      <c r="A47" s="688" t="s">
        <v>311</v>
      </c>
      <c r="B47" s="687" t="s">
        <v>127</v>
      </c>
      <c r="C47" s="687" t="s">
        <v>257</v>
      </c>
      <c r="D47" s="687" t="s">
        <v>79</v>
      </c>
      <c r="E47" s="686" t="s">
        <v>418</v>
      </c>
    </row>
    <row r="48" spans="1:5" ht="20.100000000000001" customHeight="1">
      <c r="A48" s="688" t="s">
        <v>312</v>
      </c>
      <c r="B48" s="687" t="s">
        <v>126</v>
      </c>
      <c r="C48" s="687" t="s">
        <v>257</v>
      </c>
      <c r="D48" s="687" t="s">
        <v>79</v>
      </c>
      <c r="E48" s="686" t="s">
        <v>417</v>
      </c>
    </row>
    <row r="49" spans="1:5" ht="20.100000000000001" customHeight="1">
      <c r="A49" s="955" t="s">
        <v>313</v>
      </c>
      <c r="B49" s="953" t="s">
        <v>128</v>
      </c>
      <c r="C49" s="687" t="s">
        <v>405</v>
      </c>
      <c r="D49" s="687" t="s">
        <v>78</v>
      </c>
      <c r="E49" s="686" t="s">
        <v>417</v>
      </c>
    </row>
    <row r="50" spans="1:5" ht="20.100000000000001" customHeight="1">
      <c r="A50" s="955"/>
      <c r="B50" s="953"/>
      <c r="C50" s="687" t="s">
        <v>257</v>
      </c>
      <c r="D50" s="687" t="s">
        <v>79</v>
      </c>
      <c r="E50" s="686" t="s">
        <v>417</v>
      </c>
    </row>
    <row r="51" spans="1:5" s="681" customFormat="1" ht="20.100000000000001" customHeight="1">
      <c r="A51" s="954" t="s">
        <v>294</v>
      </c>
      <c r="B51" s="953" t="s">
        <v>201</v>
      </c>
      <c r="C51" s="685" t="s">
        <v>293</v>
      </c>
      <c r="D51" s="687" t="s">
        <v>108</v>
      </c>
      <c r="E51" s="686" t="s">
        <v>417</v>
      </c>
    </row>
    <row r="52" spans="1:5" s="681" customFormat="1" ht="20.100000000000001" customHeight="1">
      <c r="A52" s="954"/>
      <c r="B52" s="953"/>
      <c r="C52" s="685" t="s">
        <v>294</v>
      </c>
      <c r="D52" s="687" t="s">
        <v>406</v>
      </c>
      <c r="E52" s="686" t="s">
        <v>417</v>
      </c>
    </row>
    <row r="53" spans="1:5" ht="20.100000000000001" customHeight="1">
      <c r="A53" s="688" t="s">
        <v>407</v>
      </c>
      <c r="B53" s="687" t="s">
        <v>202</v>
      </c>
      <c r="C53" s="685" t="s">
        <v>294</v>
      </c>
      <c r="D53" s="687" t="s">
        <v>201</v>
      </c>
      <c r="E53" s="686" t="s">
        <v>417</v>
      </c>
    </row>
    <row r="54" spans="1:5" ht="20.100000000000001" customHeight="1">
      <c r="A54" s="688" t="s">
        <v>304</v>
      </c>
      <c r="B54" s="687" t="s">
        <v>203</v>
      </c>
      <c r="C54" s="685" t="s">
        <v>407</v>
      </c>
      <c r="D54" s="687" t="s">
        <v>202</v>
      </c>
      <c r="E54" s="686" t="s">
        <v>417</v>
      </c>
    </row>
    <row r="55" spans="1:5" ht="20.100000000000001" customHeight="1">
      <c r="A55" s="688" t="s">
        <v>608</v>
      </c>
      <c r="B55" s="687" t="s">
        <v>204</v>
      </c>
      <c r="C55" s="685" t="s">
        <v>304</v>
      </c>
      <c r="D55" s="687" t="s">
        <v>203</v>
      </c>
      <c r="E55" s="686" t="s">
        <v>417</v>
      </c>
    </row>
    <row r="56" spans="1:5" ht="20.100000000000001" customHeight="1">
      <c r="A56" s="688" t="s">
        <v>372</v>
      </c>
      <c r="B56" s="717" t="s">
        <v>424</v>
      </c>
      <c r="C56" s="685" t="s">
        <v>304</v>
      </c>
      <c r="D56" s="687" t="s">
        <v>203</v>
      </c>
      <c r="E56" s="686" t="s">
        <v>417</v>
      </c>
    </row>
    <row r="57" spans="1:5" ht="20.100000000000001" customHeight="1">
      <c r="A57" s="688" t="s">
        <v>410</v>
      </c>
      <c r="B57" s="687" t="s">
        <v>205</v>
      </c>
      <c r="C57" s="685" t="s">
        <v>294</v>
      </c>
      <c r="D57" s="687" t="s">
        <v>201</v>
      </c>
      <c r="E57" s="686" t="s">
        <v>417</v>
      </c>
    </row>
    <row r="58" spans="1:5" ht="20.100000000000001" customHeight="1">
      <c r="A58" s="688" t="s">
        <v>315</v>
      </c>
      <c r="B58" s="687" t="s">
        <v>206</v>
      </c>
      <c r="C58" s="685" t="s">
        <v>410</v>
      </c>
      <c r="D58" s="687" t="s">
        <v>205</v>
      </c>
      <c r="E58" s="686" t="s">
        <v>417</v>
      </c>
    </row>
    <row r="59" spans="1:5" ht="20.100000000000001" customHeight="1">
      <c r="A59" s="688" t="s">
        <v>609</v>
      </c>
      <c r="B59" s="687" t="s">
        <v>207</v>
      </c>
      <c r="C59" s="685" t="s">
        <v>315</v>
      </c>
      <c r="D59" s="687" t="s">
        <v>206</v>
      </c>
      <c r="E59" s="686" t="s">
        <v>417</v>
      </c>
    </row>
    <row r="60" spans="1:5" ht="20.100000000000001" customHeight="1" thickBot="1">
      <c r="A60" s="690" t="s">
        <v>385</v>
      </c>
      <c r="B60" s="718" t="s">
        <v>427</v>
      </c>
      <c r="C60" s="692" t="s">
        <v>315</v>
      </c>
      <c r="D60" s="691" t="s">
        <v>206</v>
      </c>
      <c r="E60" s="693" t="s">
        <v>417</v>
      </c>
    </row>
    <row r="61" spans="1:5">
      <c r="A61" s="719"/>
      <c r="B61" s="720"/>
      <c r="C61" s="719"/>
      <c r="D61" s="720"/>
      <c r="E61" s="721"/>
    </row>
    <row r="62" spans="1:5" ht="16.5" customHeight="1" thickBot="1">
      <c r="A62" s="944" t="s">
        <v>431</v>
      </c>
      <c r="B62" s="944"/>
      <c r="C62" s="944"/>
      <c r="D62" s="944"/>
      <c r="E62" s="944"/>
    </row>
    <row r="63" spans="1:5" ht="24.75" customHeight="1">
      <c r="A63" s="945" t="s">
        <v>65</v>
      </c>
      <c r="B63" s="947" t="s">
        <v>64</v>
      </c>
      <c r="C63" s="947" t="s">
        <v>67</v>
      </c>
      <c r="D63" s="947"/>
      <c r="E63" s="949" t="s">
        <v>66</v>
      </c>
    </row>
    <row r="64" spans="1:5" ht="24.75" customHeight="1">
      <c r="A64" s="946"/>
      <c r="B64" s="948"/>
      <c r="C64" s="722" t="s">
        <v>65</v>
      </c>
      <c r="D64" s="722" t="s">
        <v>64</v>
      </c>
      <c r="E64" s="950"/>
    </row>
    <row r="65" spans="1:5" ht="19.5" customHeight="1">
      <c r="A65" s="723" t="s">
        <v>339</v>
      </c>
      <c r="B65" s="724" t="s">
        <v>132</v>
      </c>
      <c r="C65" s="689" t="s">
        <v>405</v>
      </c>
      <c r="D65" s="689" t="s">
        <v>78</v>
      </c>
      <c r="E65" s="686" t="s">
        <v>418</v>
      </c>
    </row>
    <row r="66" spans="1:5" ht="19.5" customHeight="1">
      <c r="A66" s="723" t="s">
        <v>326</v>
      </c>
      <c r="B66" s="724" t="s">
        <v>133</v>
      </c>
      <c r="C66" s="689" t="s">
        <v>257</v>
      </c>
      <c r="D66" s="689" t="s">
        <v>79</v>
      </c>
      <c r="E66" s="686" t="s">
        <v>418</v>
      </c>
    </row>
    <row r="67" spans="1:5" ht="19.5" customHeight="1">
      <c r="A67" s="723" t="s">
        <v>327</v>
      </c>
      <c r="B67" s="724" t="s">
        <v>402</v>
      </c>
      <c r="C67" s="689" t="s">
        <v>257</v>
      </c>
      <c r="D67" s="689" t="s">
        <v>79</v>
      </c>
      <c r="E67" s="686" t="s">
        <v>418</v>
      </c>
    </row>
    <row r="68" spans="1:5" s="681" customFormat="1" ht="19.5" customHeight="1">
      <c r="A68" s="723" t="s">
        <v>328</v>
      </c>
      <c r="B68" s="724" t="s">
        <v>134</v>
      </c>
      <c r="C68" s="689" t="s">
        <v>405</v>
      </c>
      <c r="D68" s="689" t="s">
        <v>78</v>
      </c>
      <c r="E68" s="686" t="s">
        <v>418</v>
      </c>
    </row>
    <row r="69" spans="1:5" s="681" customFormat="1" ht="19.5" customHeight="1">
      <c r="A69" s="723" t="s">
        <v>329</v>
      </c>
      <c r="B69" s="717" t="s">
        <v>325</v>
      </c>
      <c r="C69" s="689" t="s">
        <v>405</v>
      </c>
      <c r="D69" s="689" t="s">
        <v>78</v>
      </c>
      <c r="E69" s="686" t="s">
        <v>418</v>
      </c>
    </row>
    <row r="70" spans="1:5" ht="19.5" customHeight="1">
      <c r="A70" s="723" t="s">
        <v>442</v>
      </c>
      <c r="B70" s="717" t="s">
        <v>186</v>
      </c>
      <c r="C70" s="725" t="s">
        <v>290</v>
      </c>
      <c r="D70" s="689" t="s">
        <v>356</v>
      </c>
      <c r="E70" s="686" t="s">
        <v>418</v>
      </c>
    </row>
    <row r="71" spans="1:5" ht="19.5" customHeight="1">
      <c r="A71" s="723" t="s">
        <v>330</v>
      </c>
      <c r="B71" s="717" t="s">
        <v>187</v>
      </c>
      <c r="C71" s="725" t="s">
        <v>328</v>
      </c>
      <c r="D71" s="724" t="s">
        <v>134</v>
      </c>
      <c r="E71" s="686" t="s">
        <v>418</v>
      </c>
    </row>
    <row r="72" spans="1:5" ht="19.5" customHeight="1">
      <c r="A72" s="723" t="s">
        <v>331</v>
      </c>
      <c r="B72" s="717" t="s">
        <v>135</v>
      </c>
      <c r="C72" s="725" t="s">
        <v>329</v>
      </c>
      <c r="D72" s="717" t="s">
        <v>325</v>
      </c>
      <c r="E72" s="726" t="s">
        <v>417</v>
      </c>
    </row>
    <row r="73" spans="1:5" ht="19.5" customHeight="1">
      <c r="A73" s="723" t="s">
        <v>332</v>
      </c>
      <c r="B73" s="717" t="s">
        <v>188</v>
      </c>
      <c r="C73" s="725" t="s">
        <v>329</v>
      </c>
      <c r="D73" s="717" t="s">
        <v>325</v>
      </c>
      <c r="E73" s="726" t="s">
        <v>417</v>
      </c>
    </row>
    <row r="74" spans="1:5" ht="19.5" customHeight="1">
      <c r="A74" s="723" t="s">
        <v>333</v>
      </c>
      <c r="B74" s="717" t="s">
        <v>189</v>
      </c>
      <c r="C74" s="725" t="s">
        <v>329</v>
      </c>
      <c r="D74" s="717" t="s">
        <v>325</v>
      </c>
      <c r="E74" s="726" t="s">
        <v>417</v>
      </c>
    </row>
    <row r="75" spans="1:5" ht="19.5" customHeight="1">
      <c r="A75" s="723" t="s">
        <v>613</v>
      </c>
      <c r="B75" s="717" t="s">
        <v>190</v>
      </c>
      <c r="C75" s="725" t="s">
        <v>332</v>
      </c>
      <c r="D75" s="717" t="s">
        <v>188</v>
      </c>
      <c r="E75" s="726" t="s">
        <v>417</v>
      </c>
    </row>
    <row r="76" spans="1:5" ht="19.5" customHeight="1">
      <c r="A76" s="723" t="s">
        <v>334</v>
      </c>
      <c r="B76" s="717" t="s">
        <v>191</v>
      </c>
      <c r="C76" s="725" t="s">
        <v>303</v>
      </c>
      <c r="D76" s="717" t="s">
        <v>113</v>
      </c>
      <c r="E76" s="726" t="s">
        <v>417</v>
      </c>
    </row>
    <row r="77" spans="1:5" ht="19.5" customHeight="1">
      <c r="A77" s="727" t="s">
        <v>393</v>
      </c>
      <c r="B77" s="689" t="s">
        <v>426</v>
      </c>
      <c r="C77" s="725" t="s">
        <v>333</v>
      </c>
      <c r="D77" s="717" t="s">
        <v>189</v>
      </c>
      <c r="E77" s="726" t="s">
        <v>417</v>
      </c>
    </row>
    <row r="78" spans="1:5" ht="19.5" customHeight="1">
      <c r="A78" s="723" t="s">
        <v>336</v>
      </c>
      <c r="B78" s="717" t="s">
        <v>192</v>
      </c>
      <c r="C78" s="725" t="s">
        <v>329</v>
      </c>
      <c r="D78" s="717" t="s">
        <v>325</v>
      </c>
      <c r="E78" s="726" t="s">
        <v>417</v>
      </c>
    </row>
    <row r="79" spans="1:5" ht="19.5" customHeight="1">
      <c r="A79" s="723" t="s">
        <v>337</v>
      </c>
      <c r="B79" s="717" t="s">
        <v>193</v>
      </c>
      <c r="C79" s="725" t="s">
        <v>329</v>
      </c>
      <c r="D79" s="717" t="s">
        <v>325</v>
      </c>
      <c r="E79" s="726" t="s">
        <v>417</v>
      </c>
    </row>
    <row r="80" spans="1:5" ht="19.5" customHeight="1">
      <c r="A80" s="723" t="s">
        <v>610</v>
      </c>
      <c r="B80" s="717" t="s">
        <v>194</v>
      </c>
      <c r="C80" s="725" t="s">
        <v>337</v>
      </c>
      <c r="D80" s="717" t="s">
        <v>193</v>
      </c>
      <c r="E80" s="726" t="s">
        <v>417</v>
      </c>
    </row>
    <row r="81" spans="1:5" ht="19.5" customHeight="1">
      <c r="A81" s="723" t="s">
        <v>338</v>
      </c>
      <c r="B81" s="717" t="s">
        <v>195</v>
      </c>
      <c r="C81" s="725" t="s">
        <v>303</v>
      </c>
      <c r="D81" s="717" t="s">
        <v>113</v>
      </c>
      <c r="E81" s="726" t="s">
        <v>417</v>
      </c>
    </row>
    <row r="82" spans="1:5" ht="19.5" customHeight="1" thickBot="1">
      <c r="A82" s="728" t="s">
        <v>423</v>
      </c>
      <c r="B82" s="729" t="s">
        <v>425</v>
      </c>
      <c r="C82" s="730" t="s">
        <v>337</v>
      </c>
      <c r="D82" s="718" t="s">
        <v>193</v>
      </c>
      <c r="E82" s="731" t="s">
        <v>417</v>
      </c>
    </row>
    <row r="83" spans="1:5">
      <c r="A83" s="719"/>
      <c r="B83" s="720"/>
      <c r="C83" s="719"/>
      <c r="D83" s="720"/>
      <c r="E83" s="721"/>
    </row>
    <row r="84" spans="1:5" ht="13.5" thickBot="1">
      <c r="A84" s="941" t="s">
        <v>432</v>
      </c>
      <c r="B84" s="942"/>
      <c r="C84" s="942"/>
      <c r="D84" s="942"/>
      <c r="E84" s="943"/>
    </row>
    <row r="85" spans="1:5" ht="24" customHeight="1">
      <c r="A85" s="945" t="s">
        <v>65</v>
      </c>
      <c r="B85" s="947" t="s">
        <v>64</v>
      </c>
      <c r="C85" s="947" t="s">
        <v>67</v>
      </c>
      <c r="D85" s="947"/>
      <c r="E85" s="949" t="s">
        <v>66</v>
      </c>
    </row>
    <row r="86" spans="1:5" ht="33.75" customHeight="1">
      <c r="A86" s="946"/>
      <c r="B86" s="948"/>
      <c r="C86" s="722" t="s">
        <v>65</v>
      </c>
      <c r="D86" s="722" t="s">
        <v>64</v>
      </c>
      <c r="E86" s="950"/>
    </row>
    <row r="87" spans="1:5">
      <c r="A87" s="732" t="s">
        <v>576</v>
      </c>
      <c r="B87" s="733" t="s">
        <v>542</v>
      </c>
      <c r="C87" s="734" t="s">
        <v>573</v>
      </c>
      <c r="D87" s="684" t="s">
        <v>552</v>
      </c>
      <c r="E87" s="686" t="s">
        <v>417</v>
      </c>
    </row>
    <row r="88" spans="1:5">
      <c r="A88" s="732" t="s">
        <v>577</v>
      </c>
      <c r="B88" s="733" t="s">
        <v>580</v>
      </c>
      <c r="C88" s="732" t="s">
        <v>576</v>
      </c>
      <c r="D88" s="733" t="s">
        <v>542</v>
      </c>
      <c r="E88" s="686" t="s">
        <v>417</v>
      </c>
    </row>
    <row r="89" spans="1:5">
      <c r="A89" s="732" t="s">
        <v>578</v>
      </c>
      <c r="B89" s="733" t="s">
        <v>581</v>
      </c>
      <c r="C89" s="732" t="s">
        <v>576</v>
      </c>
      <c r="D89" s="733" t="s">
        <v>542</v>
      </c>
      <c r="E89" s="686" t="s">
        <v>417</v>
      </c>
    </row>
    <row r="90" spans="1:5" ht="25.5">
      <c r="A90" s="732" t="s">
        <v>579</v>
      </c>
      <c r="B90" s="733" t="s">
        <v>537</v>
      </c>
      <c r="C90" s="732" t="s">
        <v>576</v>
      </c>
      <c r="D90" s="733" t="s">
        <v>542</v>
      </c>
      <c r="E90" s="686" t="s">
        <v>417</v>
      </c>
    </row>
    <row r="91" spans="1:5" ht="24.75" customHeight="1">
      <c r="A91" s="732" t="s">
        <v>364</v>
      </c>
      <c r="B91" s="735" t="s">
        <v>152</v>
      </c>
      <c r="C91" s="736" t="s">
        <v>361</v>
      </c>
      <c r="D91" s="735" t="s">
        <v>155</v>
      </c>
      <c r="E91" s="686" t="s">
        <v>418</v>
      </c>
    </row>
    <row r="92" spans="1:5" ht="25.5">
      <c r="A92" s="732" t="s">
        <v>368</v>
      </c>
      <c r="B92" s="735" t="s">
        <v>147</v>
      </c>
      <c r="C92" s="736" t="s">
        <v>364</v>
      </c>
      <c r="D92" s="735" t="s">
        <v>152</v>
      </c>
      <c r="E92" s="686" t="s">
        <v>417</v>
      </c>
    </row>
    <row r="93" spans="1:5">
      <c r="A93" s="737" t="s">
        <v>370</v>
      </c>
      <c r="B93" s="738" t="s">
        <v>371</v>
      </c>
      <c r="C93" s="739" t="s">
        <v>366</v>
      </c>
      <c r="D93" s="738" t="s">
        <v>148</v>
      </c>
      <c r="E93" s="726" t="s">
        <v>417</v>
      </c>
    </row>
    <row r="94" spans="1:5">
      <c r="A94" s="737" t="s">
        <v>412</v>
      </c>
      <c r="B94" s="738" t="s">
        <v>373</v>
      </c>
      <c r="C94" s="739" t="s">
        <v>366</v>
      </c>
      <c r="D94" s="738" t="s">
        <v>148</v>
      </c>
      <c r="E94" s="726" t="s">
        <v>417</v>
      </c>
    </row>
    <row r="95" spans="1:5" ht="25.5">
      <c r="A95" s="737" t="s">
        <v>411</v>
      </c>
      <c r="B95" s="740" t="s">
        <v>386</v>
      </c>
      <c r="C95" s="739" t="s">
        <v>374</v>
      </c>
      <c r="D95" s="738" t="s">
        <v>145</v>
      </c>
      <c r="E95" s="726" t="s">
        <v>417</v>
      </c>
    </row>
    <row r="96" spans="1:5">
      <c r="A96" s="737" t="s">
        <v>380</v>
      </c>
      <c r="B96" s="738" t="s">
        <v>141</v>
      </c>
      <c r="C96" s="739" t="s">
        <v>369</v>
      </c>
      <c r="D96" s="738" t="s">
        <v>146</v>
      </c>
      <c r="E96" s="726" t="s">
        <v>417</v>
      </c>
    </row>
    <row r="97" spans="1:5" ht="25.5">
      <c r="A97" s="951" t="s">
        <v>381</v>
      </c>
      <c r="B97" s="952" t="s">
        <v>140</v>
      </c>
      <c r="C97" s="736" t="s">
        <v>364</v>
      </c>
      <c r="D97" s="738" t="s">
        <v>152</v>
      </c>
      <c r="E97" s="726" t="s">
        <v>417</v>
      </c>
    </row>
    <row r="98" spans="1:5">
      <c r="A98" s="951"/>
      <c r="B98" s="952"/>
      <c r="C98" s="739" t="s">
        <v>379</v>
      </c>
      <c r="D98" s="738" t="s">
        <v>142</v>
      </c>
      <c r="E98" s="726" t="s">
        <v>417</v>
      </c>
    </row>
    <row r="99" spans="1:5">
      <c r="A99" s="737" t="s">
        <v>382</v>
      </c>
      <c r="B99" s="738" t="s">
        <v>165</v>
      </c>
      <c r="C99" s="739" t="s">
        <v>376</v>
      </c>
      <c r="D99" s="738" t="s">
        <v>143</v>
      </c>
      <c r="E99" s="726" t="s">
        <v>417</v>
      </c>
    </row>
    <row r="100" spans="1:5" ht="25.5">
      <c r="A100" s="737" t="s">
        <v>385</v>
      </c>
      <c r="B100" s="735" t="s">
        <v>386</v>
      </c>
      <c r="C100" s="739" t="s">
        <v>374</v>
      </c>
      <c r="D100" s="738" t="s">
        <v>145</v>
      </c>
      <c r="E100" s="726" t="s">
        <v>417</v>
      </c>
    </row>
    <row r="101" spans="1:5">
      <c r="A101" s="737" t="s">
        <v>390</v>
      </c>
      <c r="B101" s="738" t="s">
        <v>160</v>
      </c>
      <c r="C101" s="739" t="s">
        <v>363</v>
      </c>
      <c r="D101" s="738" t="s">
        <v>153</v>
      </c>
      <c r="E101" s="726" t="s">
        <v>417</v>
      </c>
    </row>
    <row r="102" spans="1:5">
      <c r="A102" s="737" t="s">
        <v>391</v>
      </c>
      <c r="B102" s="738" t="s">
        <v>163</v>
      </c>
      <c r="C102" s="739" t="s">
        <v>363</v>
      </c>
      <c r="D102" s="738" t="s">
        <v>153</v>
      </c>
      <c r="E102" s="726" t="s">
        <v>417</v>
      </c>
    </row>
    <row r="103" spans="1:5">
      <c r="A103" s="737" t="s">
        <v>392</v>
      </c>
      <c r="B103" s="738" t="s">
        <v>419</v>
      </c>
      <c r="C103" s="739" t="s">
        <v>363</v>
      </c>
      <c r="D103" s="738" t="s">
        <v>153</v>
      </c>
      <c r="E103" s="726" t="s">
        <v>417</v>
      </c>
    </row>
    <row r="104" spans="1:5">
      <c r="A104" s="951" t="s">
        <v>395</v>
      </c>
      <c r="B104" s="952" t="s">
        <v>158</v>
      </c>
      <c r="C104" s="739" t="s">
        <v>388</v>
      </c>
      <c r="D104" s="738" t="s">
        <v>162</v>
      </c>
      <c r="E104" s="726" t="s">
        <v>417</v>
      </c>
    </row>
    <row r="105" spans="1:5">
      <c r="A105" s="951"/>
      <c r="B105" s="952"/>
      <c r="C105" s="739" t="s">
        <v>390</v>
      </c>
      <c r="D105" s="738" t="s">
        <v>160</v>
      </c>
      <c r="E105" s="726" t="s">
        <v>417</v>
      </c>
    </row>
    <row r="106" spans="1:5">
      <c r="A106" s="737" t="s">
        <v>397</v>
      </c>
      <c r="B106" s="738" t="s">
        <v>161</v>
      </c>
      <c r="C106" s="739" t="s">
        <v>390</v>
      </c>
      <c r="D106" s="738" t="s">
        <v>160</v>
      </c>
      <c r="E106" s="726" t="s">
        <v>417</v>
      </c>
    </row>
    <row r="107" spans="1:5">
      <c r="A107" s="737" t="s">
        <v>398</v>
      </c>
      <c r="B107" s="738" t="s">
        <v>156</v>
      </c>
      <c r="C107" s="739" t="s">
        <v>369</v>
      </c>
      <c r="D107" s="738" t="s">
        <v>146</v>
      </c>
      <c r="E107" s="726" t="s">
        <v>417</v>
      </c>
    </row>
    <row r="108" spans="1:5">
      <c r="A108" s="737" t="s">
        <v>399</v>
      </c>
      <c r="B108" s="738" t="s">
        <v>159</v>
      </c>
      <c r="C108" s="739" t="s">
        <v>395</v>
      </c>
      <c r="D108" s="738" t="s">
        <v>158</v>
      </c>
      <c r="E108" s="726" t="s">
        <v>417</v>
      </c>
    </row>
    <row r="109" spans="1:5">
      <c r="A109" s="737" t="s">
        <v>400</v>
      </c>
      <c r="B109" s="738" t="s">
        <v>157</v>
      </c>
      <c r="C109" s="739" t="s">
        <v>398</v>
      </c>
      <c r="D109" s="738" t="s">
        <v>156</v>
      </c>
      <c r="E109" s="726" t="s">
        <v>417</v>
      </c>
    </row>
    <row r="110" spans="1:5">
      <c r="A110" s="737" t="s">
        <v>269</v>
      </c>
      <c r="B110" s="738" t="s">
        <v>420</v>
      </c>
      <c r="C110" s="739" t="s">
        <v>392</v>
      </c>
      <c r="D110" s="738" t="s">
        <v>419</v>
      </c>
      <c r="E110" s="726" t="s">
        <v>417</v>
      </c>
    </row>
    <row r="111" spans="1:5">
      <c r="A111" s="737" t="s">
        <v>359</v>
      </c>
      <c r="B111" s="738" t="s">
        <v>137</v>
      </c>
      <c r="C111" s="739" t="s">
        <v>358</v>
      </c>
      <c r="D111" s="738" t="s">
        <v>138</v>
      </c>
      <c r="E111" s="726" t="s">
        <v>417</v>
      </c>
    </row>
    <row r="112" spans="1:5">
      <c r="A112" s="737" t="s">
        <v>413</v>
      </c>
      <c r="B112" s="738" t="s">
        <v>421</v>
      </c>
      <c r="C112" s="739" t="s">
        <v>369</v>
      </c>
      <c r="D112" s="738" t="s">
        <v>146</v>
      </c>
      <c r="E112" s="726" t="s">
        <v>417</v>
      </c>
    </row>
    <row r="113" spans="1:5" ht="13.5" thickBot="1">
      <c r="A113" s="741" t="s">
        <v>416</v>
      </c>
      <c r="B113" s="742" t="s">
        <v>422</v>
      </c>
      <c r="C113" s="743" t="s">
        <v>369</v>
      </c>
      <c r="D113" s="742" t="s">
        <v>146</v>
      </c>
      <c r="E113" s="731" t="s">
        <v>417</v>
      </c>
    </row>
  </sheetData>
  <sheetProtection selectLockedCells="1" selectUnlockedCells="1"/>
  <mergeCells count="40">
    <mergeCell ref="A14:E14"/>
    <mergeCell ref="A4:E4"/>
    <mergeCell ref="A5:A6"/>
    <mergeCell ref="B5:B6"/>
    <mergeCell ref="C5:D5"/>
    <mergeCell ref="E5:E6"/>
    <mergeCell ref="B8:B9"/>
    <mergeCell ref="A8:A9"/>
    <mergeCell ref="A11:A12"/>
    <mergeCell ref="B11:B12"/>
    <mergeCell ref="E40:E41"/>
    <mergeCell ref="B51:B52"/>
    <mergeCell ref="A51:A52"/>
    <mergeCell ref="B49:B50"/>
    <mergeCell ref="A49:A50"/>
    <mergeCell ref="C40:D40"/>
    <mergeCell ref="A104:A105"/>
    <mergeCell ref="B104:B105"/>
    <mergeCell ref="B97:B98"/>
    <mergeCell ref="E85:E86"/>
    <mergeCell ref="A85:A86"/>
    <mergeCell ref="B85:B86"/>
    <mergeCell ref="C85:D85"/>
    <mergeCell ref="A97:A98"/>
    <mergeCell ref="A1:E1"/>
    <mergeCell ref="A2:E2"/>
    <mergeCell ref="A15:E15"/>
    <mergeCell ref="A84:E84"/>
    <mergeCell ref="A62:E62"/>
    <mergeCell ref="A63:A64"/>
    <mergeCell ref="B63:B64"/>
    <mergeCell ref="C63:D63"/>
    <mergeCell ref="E63:E64"/>
    <mergeCell ref="A16:A17"/>
    <mergeCell ref="B16:B17"/>
    <mergeCell ref="C16:D16"/>
    <mergeCell ref="E16:E17"/>
    <mergeCell ref="A39:E39"/>
    <mergeCell ref="A40:A41"/>
    <mergeCell ref="B40:B41"/>
  </mergeCells>
  <printOptions horizontalCentered="1"/>
  <pageMargins left="0.19685039370078741" right="0.19685039370078741" top="0.19685039370078741" bottom="0.15748031496062992" header="0.11811023622047245" footer="0.11811023622047245"/>
  <pageSetup paperSize="8" scale="58" firstPageNumber="0" orientation="portrait" r:id="rId1"/>
  <headerFooter alignWithMargins="0">
    <oddHeader>&amp;R 1/a. számú melléklet az  Állami légiközlekedési alapképzési szak tantervéhez</oddHeader>
  </headerFooter>
  <rowBreaks count="1" manualBreakCount="1">
    <brk id="60" max="4" man="1"/>
  </rowBreaks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  <pageSetUpPr fitToPage="1"/>
  </sheetPr>
  <dimension ref="A1:BD22"/>
  <sheetViews>
    <sheetView view="pageBreakPreview" topLeftCell="A7" zoomScale="85" zoomScaleNormal="100" zoomScaleSheetLayoutView="85" workbookViewId="0">
      <selection activeCell="A11" sqref="A11"/>
    </sheetView>
  </sheetViews>
  <sheetFormatPr defaultColWidth="10.6640625" defaultRowHeight="12.75"/>
  <cols>
    <col min="1" max="1" width="255.6640625" style="91" customWidth="1"/>
    <col min="2" max="2" width="10.6640625" style="91"/>
    <col min="3" max="3" width="7.1640625" style="91" customWidth="1"/>
    <col min="4" max="7" width="10.6640625" style="91" hidden="1" customWidth="1"/>
    <col min="8" max="16384" width="10.6640625" style="91"/>
  </cols>
  <sheetData>
    <row r="1" spans="1:56" ht="15.75">
      <c r="A1" s="195" t="s">
        <v>428</v>
      </c>
    </row>
    <row r="2" spans="1:56" ht="17.649999999999999" hidden="1" customHeight="1">
      <c r="A2" s="195"/>
    </row>
    <row r="3" spans="1:56" s="92" customFormat="1" ht="30" customHeight="1">
      <c r="A3" s="195" t="s">
        <v>444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</row>
    <row r="4" spans="1:56" ht="77.650000000000006" customHeight="1">
      <c r="A4" s="198" t="s">
        <v>443</v>
      </c>
    </row>
    <row r="5" spans="1:56" s="147" customFormat="1" ht="409.35" customHeight="1">
      <c r="A5" s="197" t="s">
        <v>456</v>
      </c>
    </row>
    <row r="6" spans="1:56" s="147" customFormat="1" ht="20.100000000000001" customHeight="1">
      <c r="A6" s="197" t="s">
        <v>448</v>
      </c>
    </row>
    <row r="7" spans="1:56" s="147" customFormat="1" ht="20.100000000000001" customHeight="1">
      <c r="A7" s="202" t="s">
        <v>457</v>
      </c>
    </row>
    <row r="8" spans="1:56" s="147" customFormat="1" ht="20.100000000000001" customHeight="1">
      <c r="A8" s="202" t="s">
        <v>458</v>
      </c>
    </row>
    <row r="9" spans="1:56" ht="18.75">
      <c r="A9" s="202" t="s">
        <v>459</v>
      </c>
    </row>
    <row r="10" spans="1:56" ht="56.25">
      <c r="A10" s="200" t="s">
        <v>449</v>
      </c>
    </row>
    <row r="11" spans="1:56" ht="18.75">
      <c r="A11" s="201" t="s">
        <v>450</v>
      </c>
    </row>
    <row r="12" spans="1:56" ht="18.75">
      <c r="A12" s="201" t="s">
        <v>455</v>
      </c>
    </row>
    <row r="13" spans="1:56" ht="18.75">
      <c r="A13" s="201" t="s">
        <v>451</v>
      </c>
    </row>
    <row r="14" spans="1:56" ht="18.75">
      <c r="A14" s="201" t="s">
        <v>452</v>
      </c>
    </row>
    <row r="15" spans="1:56" ht="18.75">
      <c r="A15" s="201" t="s">
        <v>453</v>
      </c>
    </row>
    <row r="16" spans="1:56" ht="41.65" customHeight="1">
      <c r="A16" s="201" t="s">
        <v>445</v>
      </c>
    </row>
    <row r="17" spans="1:1" ht="18.75">
      <c r="A17" s="201"/>
    </row>
    <row r="18" spans="1:1" ht="18.75">
      <c r="A18" s="201" t="s">
        <v>454</v>
      </c>
    </row>
    <row r="19" spans="1:1" ht="18.75">
      <c r="A19" s="201" t="s">
        <v>446</v>
      </c>
    </row>
    <row r="20" spans="1:1" ht="18.75">
      <c r="A20" s="201"/>
    </row>
    <row r="21" spans="1:1" ht="26.1" customHeight="1">
      <c r="A21" s="201" t="s">
        <v>447</v>
      </c>
    </row>
    <row r="22" spans="1:1" ht="20.25">
      <c r="A22" s="199"/>
    </row>
  </sheetData>
  <sheetProtection selectLockedCells="1" selectUnlockedCells="1"/>
  <printOptions horizontalCentered="1"/>
  <pageMargins left="0.19685039370078741" right="0.19685039370078741" top="0.19685039370078741" bottom="0.15748031496062992" header="0.11811023622047245" footer="0.11811023622047245"/>
  <pageSetup paperSize="8" scale="90" firstPageNumber="0" orientation="landscape" r:id="rId1"/>
  <headerFooter alignWithMargins="0">
    <oddHeader>&amp;R 1/a. számú melléklet az  Állami légiközlekedési alapképzési szak tantervéhez</oddHeader>
  </headerFooter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16</vt:i4>
      </vt:variant>
    </vt:vector>
  </HeadingPairs>
  <TitlesOfParts>
    <vt:vector size="25" baseType="lpstr">
      <vt:lpstr>ÁLK_ALAPOZÓ</vt:lpstr>
      <vt:lpstr>LJV_RGV</vt:lpstr>
      <vt:lpstr>LJV_HEV</vt:lpstr>
      <vt:lpstr>KRI_ATC</vt:lpstr>
      <vt:lpstr>KRI_ADC</vt:lpstr>
      <vt:lpstr>KRM_AVI</vt:lpstr>
      <vt:lpstr>KRM_RSH</vt:lpstr>
      <vt:lpstr>Elotanulmanyi rend</vt:lpstr>
      <vt:lpstr>Gyak_rep kovetelmenyek</vt:lpstr>
      <vt:lpstr>'Gyak_rep kovetelmenyek'!_Toc192434765</vt:lpstr>
      <vt:lpstr>ÁLK_ALAPOZÓ!Nyomtatási_terület</vt:lpstr>
      <vt:lpstr>KRI_ADC!Nyomtatási_terület</vt:lpstr>
      <vt:lpstr>KRI_ATC!Nyomtatási_terület</vt:lpstr>
      <vt:lpstr>KRM_RSH!Nyomtatási_terület</vt:lpstr>
      <vt:lpstr>LJV_HEV!Nyomtatási_terület</vt:lpstr>
      <vt:lpstr>LJV_RGV!Nyomtatási_terület</vt:lpstr>
      <vt:lpstr>ÁLK_ALAPOZÓ!Print_Area</vt:lpstr>
      <vt:lpstr>'Elotanulmanyi rend'!Print_Area</vt:lpstr>
      <vt:lpstr>'Gyak_rep kovetelmenyek'!Print_Area</vt:lpstr>
      <vt:lpstr>KRI_ADC!Print_Area</vt:lpstr>
      <vt:lpstr>KRI_ATC!Print_Area</vt:lpstr>
      <vt:lpstr>KRM_AVI!Print_Area</vt:lpstr>
      <vt:lpstr>KRM_RSH!Print_Area</vt:lpstr>
      <vt:lpstr>LJV_HEV!Print_Area</vt:lpstr>
      <vt:lpstr>LJV_RGV!Print_Area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Érvényes 2020_2021 tanévtől</dc:title>
  <dc:creator>Dr. Palik Matyas</dc:creator>
  <cp:keywords>ÁLSZ óra és vizsgaterv</cp:keywords>
  <cp:lastModifiedBy>Lektor</cp:lastModifiedBy>
  <cp:lastPrinted>2022-02-18T13:32:11Z</cp:lastPrinted>
  <dcterms:created xsi:type="dcterms:W3CDTF">2013-03-06T07:49:00Z</dcterms:created>
  <dcterms:modified xsi:type="dcterms:W3CDTF">2023-06-27T19:53:44Z</dcterms:modified>
</cp:coreProperties>
</file>