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MUNKA\xxx. BSc_KATÜZ _SZAK_dokumentumok\___0_Tantervek éves bontásban\2021-2022_tanév\"/>
    </mc:Choice>
  </mc:AlternateContent>
  <bookViews>
    <workbookView xWindow="0" yWindow="0" windowWidth="15360" windowHeight="7620" activeTab="5"/>
  </bookViews>
  <sheets>
    <sheet name="SZAK" sheetId="7" r:id="rId1"/>
    <sheet name="Katonai Informatika" sheetId="18" r:id="rId2"/>
    <sheet name="Katonai kommunikáció" sheetId="19" r:id="rId3"/>
    <sheet name="Információvédelem" sheetId="20" r:id="rId4"/>
    <sheet name="REF-EHV" sheetId="17" r:id="rId5"/>
    <sheet name="Elotanulmanyi rend" sheetId="21" r:id="rId6"/>
    <sheet name="Munka1" sheetId="15" state="hidden" r:id="rId7"/>
  </sheets>
  <definedNames>
    <definedName name="_1A83.2_1" localSheetId="3">#REF!</definedName>
    <definedName name="_1A83.2_1" localSheetId="1">#REF!</definedName>
    <definedName name="_1A83.2_1" localSheetId="2">#REF!</definedName>
    <definedName name="_1A83.2_1" localSheetId="4">#REF!</definedName>
    <definedName name="_1A83.2_1">#REF!</definedName>
    <definedName name="_2A83.2_2" localSheetId="3">#REF!</definedName>
    <definedName name="_2A83.2_2" localSheetId="1">#REF!</definedName>
    <definedName name="_2A83.2_2" localSheetId="2">#REF!</definedName>
    <definedName name="_2A83.2_2" localSheetId="4">#REF!</definedName>
    <definedName name="_2A83.2_2">#REF!</definedName>
    <definedName name="_3A83.2_3" localSheetId="3">#REF!</definedName>
    <definedName name="_3A83.2_3" localSheetId="1">#REF!</definedName>
    <definedName name="_3A83.2_3" localSheetId="2">#REF!</definedName>
    <definedName name="_3A83.2_3" localSheetId="4">#REF!</definedName>
    <definedName name="_3A83.2_3">#REF!</definedName>
    <definedName name="_4A83.2_4" localSheetId="3">#REF!</definedName>
    <definedName name="_4A83.2_4" localSheetId="1">#REF!</definedName>
    <definedName name="_4A83.2_4" localSheetId="2">#REF!</definedName>
    <definedName name="_4A83.2_4" localSheetId="4">#REF!</definedName>
    <definedName name="_4A83.2_4">#REF!</definedName>
    <definedName name="A83.2" localSheetId="3">#REF!</definedName>
    <definedName name="A83.2" localSheetId="1">#REF!</definedName>
    <definedName name="A83.2" localSheetId="2">#REF!</definedName>
    <definedName name="A83.2" localSheetId="4">#REF!</definedName>
    <definedName name="A83.2">#REF!</definedName>
    <definedName name="másol" localSheetId="3">#REF!</definedName>
    <definedName name="másol" localSheetId="1">#REF!</definedName>
    <definedName name="másol" localSheetId="2">#REF!</definedName>
    <definedName name="másol" localSheetId="4">#REF!</definedName>
    <definedName name="másol">#REF!</definedName>
    <definedName name="_xlnm.Print_Area" localSheetId="3">Információvédelem!$A$1:$BE$59</definedName>
    <definedName name="_xlnm.Print_Area" localSheetId="1">'Katonai Informatika'!$A$1:$BE$58</definedName>
    <definedName name="_xlnm.Print_Area" localSheetId="2">'Katonai kommunikáció'!$A$1:$BE$57</definedName>
    <definedName name="_xlnm.Print_Area" localSheetId="4">'REF-EHV'!$A$1:$BE$60</definedName>
    <definedName name="_xlnm.Print_Area" localSheetId="0">SZAK!$A$1:$BE$141</definedName>
  </definedNames>
  <calcPr calcId="162913"/>
</workbook>
</file>

<file path=xl/calcChain.xml><?xml version="1.0" encoding="utf-8"?>
<calcChain xmlns="http://schemas.openxmlformats.org/spreadsheetml/2006/main">
  <c r="AQ112" i="7" l="1"/>
  <c r="AQ111" i="7"/>
  <c r="AW110" i="7"/>
  <c r="AQ107" i="7" l="1"/>
  <c r="AQ108" i="7"/>
  <c r="AK106" i="7"/>
  <c r="AK105" i="7"/>
  <c r="E114" i="7" l="1"/>
  <c r="BE72" i="7" l="1"/>
  <c r="BE71" i="7"/>
  <c r="BC72" i="7"/>
  <c r="BB74" i="7"/>
  <c r="BB73" i="7"/>
  <c r="BB72" i="7"/>
  <c r="AZ74" i="7"/>
  <c r="AZ73" i="7"/>
  <c r="AZ72" i="7"/>
  <c r="AZ71" i="7"/>
  <c r="G72" i="7"/>
  <c r="W113" i="7"/>
  <c r="BC73" i="7" l="1"/>
  <c r="AW116" i="7" l="1"/>
  <c r="AU116" i="7"/>
  <c r="AQ116" i="7"/>
  <c r="AO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AW115" i="7"/>
  <c r="AU115" i="7"/>
  <c r="AK115" i="7"/>
  <c r="AI115" i="7"/>
  <c r="AE115" i="7"/>
  <c r="AC115" i="7"/>
  <c r="Y115" i="7"/>
  <c r="W115" i="7"/>
  <c r="S115" i="7"/>
  <c r="Q115" i="7"/>
  <c r="M115" i="7"/>
  <c r="K115" i="7"/>
  <c r="G115" i="7"/>
  <c r="E115" i="7"/>
  <c r="AQ124" i="7"/>
  <c r="AO124" i="7"/>
  <c r="AK124" i="7"/>
  <c r="AI124" i="7"/>
  <c r="AE124" i="7"/>
  <c r="AC124" i="7"/>
  <c r="Y124" i="7"/>
  <c r="W124" i="7"/>
  <c r="S124" i="7"/>
  <c r="Q124" i="7"/>
  <c r="M124" i="7"/>
  <c r="K124" i="7"/>
  <c r="G124" i="7"/>
  <c r="E124" i="7"/>
  <c r="AU124" i="7"/>
  <c r="AW124" i="7"/>
  <c r="AU110" i="7" l="1"/>
  <c r="AO111" i="7"/>
  <c r="AU112" i="7"/>
  <c r="AO112" i="7" l="1"/>
  <c r="AC110" i="7"/>
  <c r="AC98" i="7"/>
  <c r="G65" i="7" l="1"/>
  <c r="Y47" i="7" l="1"/>
  <c r="BE66" i="7" l="1"/>
  <c r="BE67" i="7"/>
  <c r="BE68" i="7"/>
  <c r="BE69" i="7"/>
  <c r="BE70" i="7"/>
  <c r="BC66" i="7"/>
  <c r="BC67" i="7"/>
  <c r="BC68" i="7"/>
  <c r="BC69" i="7"/>
  <c r="BC70" i="7"/>
  <c r="BB66" i="7"/>
  <c r="BB67" i="7"/>
  <c r="BB68" i="7"/>
  <c r="BB69" i="7"/>
  <c r="BB70" i="7"/>
  <c r="BA66" i="7"/>
  <c r="BA67" i="7"/>
  <c r="BA68" i="7"/>
  <c r="BA69" i="7"/>
  <c r="BA70" i="7"/>
  <c r="AZ66" i="7"/>
  <c r="AZ67" i="7"/>
  <c r="AZ68" i="7"/>
  <c r="AZ69" i="7"/>
  <c r="AZ70" i="7"/>
  <c r="AK66" i="7"/>
  <c r="AK67" i="7"/>
  <c r="AK68" i="7"/>
  <c r="AK69" i="7"/>
  <c r="AK70" i="7"/>
  <c r="AI66" i="7"/>
  <c r="AI67" i="7"/>
  <c r="AI68" i="7"/>
  <c r="AI69" i="7"/>
  <c r="AI70" i="7"/>
  <c r="AE66" i="7"/>
  <c r="AE67" i="7"/>
  <c r="AE68" i="7"/>
  <c r="AE69" i="7"/>
  <c r="AC66" i="7"/>
  <c r="AC67" i="7"/>
  <c r="AC68" i="7"/>
  <c r="AC69" i="7"/>
  <c r="Y66" i="7"/>
  <c r="Y67" i="7"/>
  <c r="Y68" i="7"/>
  <c r="W66" i="7"/>
  <c r="W67" i="7"/>
  <c r="W68" i="7"/>
  <c r="M66" i="7"/>
  <c r="K66" i="7"/>
  <c r="S66" i="7"/>
  <c r="S67" i="7"/>
  <c r="Q66" i="7"/>
  <c r="Q67" i="7"/>
  <c r="BA53" i="7" l="1"/>
  <c r="BA54" i="7"/>
  <c r="BA55" i="7"/>
  <c r="BA56" i="7"/>
  <c r="BA57" i="7"/>
  <c r="BA58" i="7"/>
  <c r="BA59" i="7"/>
  <c r="BA60" i="7"/>
  <c r="BA61" i="7"/>
  <c r="BA62" i="7"/>
  <c r="BE57" i="7"/>
  <c r="BE55" i="7"/>
  <c r="BA35" i="7"/>
  <c r="BA36" i="7"/>
  <c r="BA37" i="7"/>
  <c r="BA38" i="7"/>
  <c r="BA10" i="7"/>
  <c r="BA38" i="18" l="1"/>
  <c r="BB71" i="7"/>
  <c r="BB65" i="7"/>
  <c r="AZ65" i="7"/>
  <c r="BC21" i="7"/>
  <c r="BC31" i="7"/>
  <c r="BC10" i="7"/>
  <c r="BB75" i="7" l="1"/>
  <c r="AZ75" i="7"/>
  <c r="AW121" i="7" l="1"/>
  <c r="AU121" i="7"/>
  <c r="AQ121" i="7"/>
  <c r="AO121" i="7"/>
  <c r="AK121" i="7"/>
  <c r="AI121" i="7"/>
  <c r="AE121" i="7"/>
  <c r="AC121" i="7"/>
  <c r="Y121" i="7"/>
  <c r="W121" i="7"/>
  <c r="S121" i="7"/>
  <c r="Q121" i="7"/>
  <c r="M121" i="7"/>
  <c r="K121" i="7"/>
  <c r="G121" i="7"/>
  <c r="E121" i="7"/>
  <c r="AW92" i="7"/>
  <c r="AU92" i="7"/>
  <c r="AQ92" i="7"/>
  <c r="AO92" i="7"/>
  <c r="AK92" i="7"/>
  <c r="AI92" i="7"/>
  <c r="Y92" i="7"/>
  <c r="W92" i="7"/>
  <c r="S92" i="7"/>
  <c r="Q92" i="7"/>
  <c r="M92" i="7"/>
  <c r="K92" i="7"/>
  <c r="G92" i="7"/>
  <c r="E92" i="7"/>
  <c r="AW43" i="17"/>
  <c r="AW123" i="7" l="1"/>
  <c r="AU123" i="7"/>
  <c r="AQ123" i="7"/>
  <c r="AO123" i="7"/>
  <c r="AK123" i="7"/>
  <c r="AI123" i="7"/>
  <c r="AE123" i="7"/>
  <c r="AC123" i="7"/>
  <c r="Y123" i="7"/>
  <c r="W123" i="7"/>
  <c r="S123" i="7"/>
  <c r="Q123" i="7"/>
  <c r="M123" i="7"/>
  <c r="K123" i="7"/>
  <c r="G123" i="7"/>
  <c r="E123" i="7"/>
  <c r="AW98" i="7" l="1"/>
  <c r="AW99" i="7"/>
  <c r="AW100" i="7"/>
  <c r="AW101" i="7"/>
  <c r="AW102" i="7"/>
  <c r="AW103" i="7"/>
  <c r="AW104" i="7"/>
  <c r="AU98" i="7"/>
  <c r="AU99" i="7"/>
  <c r="AU100" i="7"/>
  <c r="AU101" i="7"/>
  <c r="AU102" i="7"/>
  <c r="AU103" i="7"/>
  <c r="AQ98" i="7"/>
  <c r="AQ99" i="7"/>
  <c r="AQ100" i="7"/>
  <c r="AQ101" i="7"/>
  <c r="AQ102" i="7"/>
  <c r="AO98" i="7"/>
  <c r="AO99" i="7"/>
  <c r="AO100" i="7"/>
  <c r="AO101" i="7"/>
  <c r="AO102" i="7"/>
  <c r="AK101" i="7"/>
  <c r="AK102" i="7"/>
  <c r="AK103" i="7"/>
  <c r="AK98" i="7"/>
  <c r="AK99" i="7"/>
  <c r="AK100" i="7"/>
  <c r="AI98" i="7"/>
  <c r="AI99" i="7"/>
  <c r="AI100" i="7"/>
  <c r="AI101" i="7"/>
  <c r="AI102" i="7"/>
  <c r="AI103" i="7"/>
  <c r="AE98" i="7"/>
  <c r="AE99" i="7"/>
  <c r="AE100" i="7"/>
  <c r="AE101" i="7"/>
  <c r="AE102" i="7"/>
  <c r="AE103" i="7"/>
  <c r="AC99" i="7"/>
  <c r="AC100" i="7"/>
  <c r="AC101" i="7"/>
  <c r="AC102" i="7"/>
  <c r="Y98" i="7"/>
  <c r="Y99" i="7"/>
  <c r="Y100" i="7"/>
  <c r="Y101" i="7"/>
  <c r="Y102" i="7"/>
  <c r="Y103" i="7"/>
  <c r="W98" i="7"/>
  <c r="W99" i="7"/>
  <c r="W100" i="7"/>
  <c r="W101" i="7"/>
  <c r="W102" i="7"/>
  <c r="W103" i="7"/>
  <c r="W104" i="7"/>
  <c r="S98" i="7"/>
  <c r="S99" i="7"/>
  <c r="S100" i="7"/>
  <c r="S101" i="7"/>
  <c r="S102" i="7"/>
  <c r="S103" i="7"/>
  <c r="Q98" i="7"/>
  <c r="Q99" i="7"/>
  <c r="Q100" i="7"/>
  <c r="Q101" i="7"/>
  <c r="Q102" i="7"/>
  <c r="Q103" i="7"/>
  <c r="Q104" i="7"/>
  <c r="M98" i="7"/>
  <c r="M99" i="7"/>
  <c r="M100" i="7"/>
  <c r="M101" i="7"/>
  <c r="M102" i="7"/>
  <c r="K98" i="7"/>
  <c r="K99" i="7"/>
  <c r="K100" i="7"/>
  <c r="K101" i="7"/>
  <c r="K102" i="7"/>
  <c r="G98" i="7"/>
  <c r="G99" i="7"/>
  <c r="G100" i="7"/>
  <c r="G101" i="7"/>
  <c r="G102" i="7"/>
  <c r="G103" i="7"/>
  <c r="E98" i="7"/>
  <c r="E99" i="7"/>
  <c r="E100" i="7"/>
  <c r="E101" i="7"/>
  <c r="E102" i="7"/>
  <c r="E103" i="7"/>
  <c r="AW122" i="7"/>
  <c r="AU122" i="7"/>
  <c r="AQ122" i="7"/>
  <c r="AO122" i="7"/>
  <c r="AK122" i="7"/>
  <c r="AI122" i="7"/>
  <c r="AE122" i="7"/>
  <c r="AC122" i="7"/>
  <c r="Y122" i="7"/>
  <c r="W122" i="7"/>
  <c r="S122" i="7"/>
  <c r="Q122" i="7"/>
  <c r="M122" i="7"/>
  <c r="K122" i="7"/>
  <c r="G122" i="7"/>
  <c r="E122" i="7"/>
  <c r="S87" i="7"/>
  <c r="S89" i="7"/>
  <c r="S90" i="7"/>
  <c r="S118" i="7"/>
  <c r="S91" i="7"/>
  <c r="S117" i="7"/>
  <c r="S106" i="7"/>
  <c r="S108" i="7"/>
  <c r="S104" i="7"/>
  <c r="S88" i="7"/>
  <c r="S105" i="7"/>
  <c r="S107" i="7"/>
  <c r="S109" i="7"/>
  <c r="S119" i="7"/>
  <c r="S120" i="7"/>
  <c r="Q87" i="7"/>
  <c r="Q89" i="7"/>
  <c r="Q90" i="7"/>
  <c r="Q118" i="7"/>
  <c r="Q91" i="7"/>
  <c r="Q117" i="7"/>
  <c r="Q106" i="7"/>
  <c r="Q108" i="7"/>
  <c r="Q88" i="7"/>
  <c r="Q105" i="7"/>
  <c r="Q107" i="7"/>
  <c r="Q109" i="7"/>
  <c r="Q119" i="7"/>
  <c r="Q120" i="7"/>
  <c r="AW42" i="20" l="1"/>
  <c r="AW41" i="19"/>
  <c r="AW41" i="18"/>
  <c r="BC13" i="18" l="1"/>
  <c r="BC14" i="18"/>
  <c r="BE24" i="18"/>
  <c r="BD24" i="18"/>
  <c r="BC24" i="18"/>
  <c r="BB24" i="18"/>
  <c r="BA24" i="18"/>
  <c r="AZ24" i="18"/>
  <c r="AQ24" i="18"/>
  <c r="AO24" i="18"/>
  <c r="G19" i="7" l="1"/>
  <c r="E19" i="7"/>
  <c r="M26" i="7"/>
  <c r="K26" i="7"/>
  <c r="BD19" i="7"/>
  <c r="AZ19" i="7"/>
  <c r="BA19" i="7"/>
  <c r="AW109" i="7" l="1"/>
  <c r="AU109" i="7"/>
  <c r="AK109" i="7"/>
  <c r="AI109" i="7"/>
  <c r="AE109" i="7"/>
  <c r="AC109" i="7"/>
  <c r="Y109" i="7"/>
  <c r="W109" i="7"/>
  <c r="M109" i="7"/>
  <c r="K109" i="7"/>
  <c r="G109" i="7"/>
  <c r="E109" i="7"/>
  <c r="AW107" i="7"/>
  <c r="AU107" i="7"/>
  <c r="AK107" i="7"/>
  <c r="AI107" i="7"/>
  <c r="AE107" i="7"/>
  <c r="AC107" i="7"/>
  <c r="Y107" i="7"/>
  <c r="W107" i="7"/>
  <c r="M107" i="7"/>
  <c r="K107" i="7"/>
  <c r="G107" i="7"/>
  <c r="E107" i="7"/>
  <c r="AW120" i="7"/>
  <c r="AU120" i="7"/>
  <c r="AK120" i="7"/>
  <c r="AI120" i="7"/>
  <c r="AE120" i="7"/>
  <c r="AC120" i="7"/>
  <c r="Y120" i="7"/>
  <c r="W120" i="7"/>
  <c r="M120" i="7"/>
  <c r="K120" i="7"/>
  <c r="G120" i="7"/>
  <c r="E120" i="7"/>
  <c r="AW119" i="7"/>
  <c r="AU119" i="7"/>
  <c r="AQ119" i="7"/>
  <c r="AO119" i="7"/>
  <c r="AE119" i="7"/>
  <c r="AC119" i="7"/>
  <c r="Y119" i="7"/>
  <c r="W119" i="7"/>
  <c r="M119" i="7"/>
  <c r="K119" i="7"/>
  <c r="G119" i="7"/>
  <c r="E119" i="7"/>
  <c r="AW105" i="7"/>
  <c r="AU105" i="7"/>
  <c r="AQ105" i="7"/>
  <c r="AO105" i="7"/>
  <c r="AE105" i="7"/>
  <c r="AC105" i="7"/>
  <c r="Y105" i="7"/>
  <c r="W105" i="7"/>
  <c r="M105" i="7"/>
  <c r="K105" i="7"/>
  <c r="G105" i="7"/>
  <c r="E105" i="7"/>
  <c r="AW88" i="7"/>
  <c r="AU88" i="7"/>
  <c r="AQ88" i="7"/>
  <c r="AO88" i="7"/>
  <c r="AK88" i="7"/>
  <c r="AI88" i="7"/>
  <c r="Y88" i="7"/>
  <c r="W88" i="7"/>
  <c r="M88" i="7"/>
  <c r="K88" i="7"/>
  <c r="G88" i="7"/>
  <c r="E88" i="7"/>
  <c r="AU104" i="7"/>
  <c r="AQ104" i="7"/>
  <c r="AO104" i="7"/>
  <c r="AK104" i="7"/>
  <c r="AI104" i="7"/>
  <c r="AE104" i="7"/>
  <c r="AC104" i="7"/>
  <c r="Y104" i="7"/>
  <c r="M104" i="7"/>
  <c r="K104" i="7"/>
  <c r="G104" i="7"/>
  <c r="E104" i="7"/>
  <c r="AQ103" i="7"/>
  <c r="AO103" i="7"/>
  <c r="AC103" i="7"/>
  <c r="M103" i="7"/>
  <c r="K103" i="7"/>
  <c r="AW108" i="7"/>
  <c r="AU108" i="7"/>
  <c r="AO108" i="7"/>
  <c r="AK108" i="7"/>
  <c r="AI108" i="7"/>
  <c r="AE108" i="7"/>
  <c r="AC108" i="7"/>
  <c r="Y108" i="7"/>
  <c r="W108" i="7"/>
  <c r="M108" i="7"/>
  <c r="K108" i="7"/>
  <c r="G108" i="7"/>
  <c r="E108" i="7"/>
  <c r="AW106" i="7"/>
  <c r="AU106" i="7"/>
  <c r="AQ106" i="7"/>
  <c r="AO106" i="7"/>
  <c r="AI106" i="7"/>
  <c r="AE106" i="7"/>
  <c r="AC106" i="7"/>
  <c r="Y106" i="7"/>
  <c r="W106" i="7"/>
  <c r="M106" i="7"/>
  <c r="K106" i="7"/>
  <c r="G106" i="7"/>
  <c r="E106" i="7"/>
  <c r="BD28" i="20" l="1"/>
  <c r="AQ28" i="20"/>
  <c r="BB28" i="20"/>
  <c r="BC28" i="20"/>
  <c r="BE28" i="20"/>
  <c r="AO28" i="20"/>
  <c r="AZ28" i="20"/>
  <c r="BA28" i="20"/>
  <c r="AY58" i="20" l="1"/>
  <c r="AS58" i="20"/>
  <c r="AM58" i="20"/>
  <c r="AG58" i="20"/>
  <c r="AA58" i="20"/>
  <c r="U58" i="20"/>
  <c r="O58" i="20"/>
  <c r="I58" i="20"/>
  <c r="AY57" i="20"/>
  <c r="AS57" i="20"/>
  <c r="AM57" i="20"/>
  <c r="AG57" i="20"/>
  <c r="AA57" i="20"/>
  <c r="U57" i="20"/>
  <c r="O57" i="20"/>
  <c r="I57" i="20"/>
  <c r="AY56" i="20"/>
  <c r="AS56" i="20"/>
  <c r="AM56" i="20"/>
  <c r="AG56" i="20"/>
  <c r="AA56" i="20"/>
  <c r="U56" i="20"/>
  <c r="O56" i="20"/>
  <c r="I56" i="20"/>
  <c r="AY55" i="20"/>
  <c r="AS55" i="20"/>
  <c r="AM55" i="20"/>
  <c r="AG55" i="20"/>
  <c r="AA55" i="20"/>
  <c r="U55" i="20"/>
  <c r="O55" i="20"/>
  <c r="I55" i="20"/>
  <c r="AY54" i="20"/>
  <c r="AS54" i="20"/>
  <c r="AM54" i="20"/>
  <c r="AG54" i="20"/>
  <c r="AA54" i="20"/>
  <c r="U54" i="20"/>
  <c r="O54" i="20"/>
  <c r="I54" i="20"/>
  <c r="AY53" i="20"/>
  <c r="AS53" i="20"/>
  <c r="AM53" i="20"/>
  <c r="AG53" i="20"/>
  <c r="AA53" i="20"/>
  <c r="U53" i="20"/>
  <c r="O53" i="20"/>
  <c r="I53" i="20"/>
  <c r="AY52" i="20"/>
  <c r="AS52" i="20"/>
  <c r="AM52" i="20"/>
  <c r="AG52" i="20"/>
  <c r="AA52" i="20"/>
  <c r="U52" i="20"/>
  <c r="O52" i="20"/>
  <c r="I52" i="20"/>
  <c r="AY51" i="20"/>
  <c r="AS51" i="20"/>
  <c r="AM51" i="20"/>
  <c r="AG51" i="20"/>
  <c r="AA51" i="20"/>
  <c r="U51" i="20"/>
  <c r="O51" i="20"/>
  <c r="I51" i="20"/>
  <c r="AY50" i="20"/>
  <c r="AS50" i="20"/>
  <c r="AM50" i="20"/>
  <c r="AG50" i="20"/>
  <c r="AA50" i="20"/>
  <c r="U50" i="20"/>
  <c r="O50" i="20"/>
  <c r="I50" i="20"/>
  <c r="AY49" i="20"/>
  <c r="AS49" i="20"/>
  <c r="AM49" i="20"/>
  <c r="AG49" i="20"/>
  <c r="AA49" i="20"/>
  <c r="U49" i="20"/>
  <c r="O49" i="20"/>
  <c r="I49" i="20"/>
  <c r="AY48" i="20"/>
  <c r="AS48" i="20"/>
  <c r="AM48" i="20"/>
  <c r="AG48" i="20"/>
  <c r="AA48" i="20"/>
  <c r="U48" i="20"/>
  <c r="O48" i="20"/>
  <c r="I48" i="20"/>
  <c r="AY47" i="20"/>
  <c r="AS47" i="20"/>
  <c r="AM47" i="20"/>
  <c r="AG47" i="20"/>
  <c r="AA47" i="20"/>
  <c r="AA59" i="20" s="1"/>
  <c r="U47" i="20"/>
  <c r="U59" i="20" s="1"/>
  <c r="O47" i="20"/>
  <c r="O59" i="20" s="1"/>
  <c r="I47" i="20"/>
  <c r="AV39" i="20"/>
  <c r="AW39" i="20" s="1"/>
  <c r="AT39" i="20"/>
  <c r="AU39" i="20" s="1"/>
  <c r="AP39" i="20"/>
  <c r="AQ39" i="20" s="1"/>
  <c r="AN39" i="20"/>
  <c r="AO39" i="20" s="1"/>
  <c r="AJ39" i="20"/>
  <c r="AK39" i="20" s="1"/>
  <c r="AH39" i="20"/>
  <c r="AI39" i="20" s="1"/>
  <c r="AD39" i="20"/>
  <c r="AE39" i="20" s="1"/>
  <c r="AB39" i="20"/>
  <c r="AC39" i="20" s="1"/>
  <c r="X39" i="20"/>
  <c r="Y39" i="20" s="1"/>
  <c r="V39" i="20"/>
  <c r="W39" i="20" s="1"/>
  <c r="R39" i="20"/>
  <c r="S39" i="20" s="1"/>
  <c r="P39" i="20"/>
  <c r="BA39" i="20" s="1"/>
  <c r="L39" i="20"/>
  <c r="BC39" i="20" s="1"/>
  <c r="J39" i="20"/>
  <c r="K39" i="20" s="1"/>
  <c r="F39" i="20"/>
  <c r="G39" i="20" s="1"/>
  <c r="D39" i="20"/>
  <c r="E39" i="20" s="1"/>
  <c r="BE38" i="20"/>
  <c r="BC38" i="20"/>
  <c r="BB38" i="20"/>
  <c r="BA38" i="20"/>
  <c r="AZ38" i="20"/>
  <c r="AW38" i="20"/>
  <c r="AU38" i="20"/>
  <c r="AQ38" i="20"/>
  <c r="AO38" i="20"/>
  <c r="AK38" i="20"/>
  <c r="AI38" i="20"/>
  <c r="AE38" i="20"/>
  <c r="AC38" i="20"/>
  <c r="Y38" i="20"/>
  <c r="W38" i="20"/>
  <c r="S38" i="20"/>
  <c r="Q38" i="20"/>
  <c r="M38" i="20"/>
  <c r="K38" i="20"/>
  <c r="G38" i="20"/>
  <c r="E38" i="20"/>
  <c r="BE37" i="20"/>
  <c r="BC37" i="20"/>
  <c r="BB37" i="20"/>
  <c r="BA37" i="20"/>
  <c r="AZ37" i="20"/>
  <c r="AW37" i="20"/>
  <c r="AU37" i="20"/>
  <c r="AQ37" i="20"/>
  <c r="AO37" i="20"/>
  <c r="AK37" i="20"/>
  <c r="AI37" i="20"/>
  <c r="AE37" i="20"/>
  <c r="AC37" i="20"/>
  <c r="Y37" i="20"/>
  <c r="W37" i="20"/>
  <c r="S37" i="20"/>
  <c r="Q37" i="20"/>
  <c r="M37" i="20"/>
  <c r="K37" i="20"/>
  <c r="G37" i="20"/>
  <c r="E37" i="20"/>
  <c r="BE36" i="20"/>
  <c r="BC36" i="20"/>
  <c r="BB36" i="20"/>
  <c r="BA36" i="20"/>
  <c r="AZ36" i="20"/>
  <c r="AW36" i="20"/>
  <c r="AU36" i="20"/>
  <c r="AQ36" i="20"/>
  <c r="AO36" i="20"/>
  <c r="AK36" i="20"/>
  <c r="AI36" i="20"/>
  <c r="AE36" i="20"/>
  <c r="AC36" i="20"/>
  <c r="Y36" i="20"/>
  <c r="W36" i="20"/>
  <c r="S36" i="20"/>
  <c r="Q36" i="20"/>
  <c r="M36" i="20"/>
  <c r="K36" i="20"/>
  <c r="G36" i="20"/>
  <c r="E36" i="20"/>
  <c r="AX33" i="20"/>
  <c r="AV33" i="20"/>
  <c r="AT33" i="20"/>
  <c r="AR33" i="20"/>
  <c r="AP33" i="20"/>
  <c r="AN33" i="20"/>
  <c r="AL33" i="20"/>
  <c r="AJ33" i="20"/>
  <c r="AH33" i="20"/>
  <c r="AF33" i="20"/>
  <c r="AD33" i="20"/>
  <c r="AB33" i="20"/>
  <c r="Z33" i="20"/>
  <c r="X33" i="20"/>
  <c r="V33" i="20"/>
  <c r="T33" i="20"/>
  <c r="R33" i="20"/>
  <c r="P33" i="20"/>
  <c r="N33" i="20"/>
  <c r="L33" i="20"/>
  <c r="J33" i="20"/>
  <c r="H33" i="20"/>
  <c r="F33" i="20"/>
  <c r="D33" i="20"/>
  <c r="BE32" i="20"/>
  <c r="BD32" i="20"/>
  <c r="BC32" i="20"/>
  <c r="BB32" i="20"/>
  <c r="BA32" i="20"/>
  <c r="AZ32" i="20"/>
  <c r="AW32" i="20"/>
  <c r="AU32" i="20"/>
  <c r="AQ32" i="20"/>
  <c r="AO32" i="20"/>
  <c r="AK32" i="20"/>
  <c r="AI32" i="20"/>
  <c r="AE32" i="20"/>
  <c r="AC32" i="20"/>
  <c r="Y32" i="20"/>
  <c r="W32" i="20"/>
  <c r="S32" i="20"/>
  <c r="Q32" i="20"/>
  <c r="M32" i="20"/>
  <c r="K32" i="20"/>
  <c r="G32" i="20"/>
  <c r="E32" i="20"/>
  <c r="BE31" i="20"/>
  <c r="BD31" i="20"/>
  <c r="BC31" i="20"/>
  <c r="BB31" i="20"/>
  <c r="BA31" i="20"/>
  <c r="AZ31" i="20"/>
  <c r="AW31" i="20"/>
  <c r="AU31" i="20"/>
  <c r="AQ31" i="20"/>
  <c r="AO31" i="20"/>
  <c r="AK31" i="20"/>
  <c r="AI31" i="20"/>
  <c r="AE31" i="20"/>
  <c r="AC31" i="20"/>
  <c r="Y31" i="20"/>
  <c r="W31" i="20"/>
  <c r="S31" i="20"/>
  <c r="Q31" i="20"/>
  <c r="M31" i="20"/>
  <c r="K31" i="20"/>
  <c r="G31" i="20"/>
  <c r="E31" i="20"/>
  <c r="BE30" i="20"/>
  <c r="BD30" i="20"/>
  <c r="BC30" i="20"/>
  <c r="BB30" i="20"/>
  <c r="BA30" i="20"/>
  <c r="AZ30" i="20"/>
  <c r="AW30" i="20"/>
  <c r="AU30" i="20"/>
  <c r="AQ30" i="20"/>
  <c r="AO30" i="20"/>
  <c r="AK30" i="20"/>
  <c r="AI30" i="20"/>
  <c r="AE30" i="20"/>
  <c r="AC30" i="20"/>
  <c r="Y30" i="20"/>
  <c r="W30" i="20"/>
  <c r="S30" i="20"/>
  <c r="Q30" i="20"/>
  <c r="M30" i="20"/>
  <c r="K30" i="20"/>
  <c r="G30" i="20"/>
  <c r="E30" i="20"/>
  <c r="BE29" i="20"/>
  <c r="BD29" i="20"/>
  <c r="BC29" i="20"/>
  <c r="BB29" i="20"/>
  <c r="BA29" i="20"/>
  <c r="AZ29" i="20"/>
  <c r="AW29" i="20"/>
  <c r="AU29" i="20"/>
  <c r="AQ29" i="20"/>
  <c r="AO29" i="20"/>
  <c r="AK29" i="20"/>
  <c r="AI29" i="20"/>
  <c r="AE29" i="20"/>
  <c r="AC29" i="20"/>
  <c r="Y29" i="20"/>
  <c r="W29" i="20"/>
  <c r="S29" i="20"/>
  <c r="Q29" i="20"/>
  <c r="M29" i="20"/>
  <c r="K29" i="20"/>
  <c r="G29" i="20"/>
  <c r="E29" i="20"/>
  <c r="BE27" i="20"/>
  <c r="BD27" i="20"/>
  <c r="BC27" i="20"/>
  <c r="BB27" i="20"/>
  <c r="BA27" i="20"/>
  <c r="AZ27" i="20"/>
  <c r="AW27" i="20"/>
  <c r="AU27" i="20"/>
  <c r="AQ27" i="20"/>
  <c r="AO27" i="20"/>
  <c r="AO33" i="20" s="1"/>
  <c r="AK27" i="20"/>
  <c r="AI27" i="20"/>
  <c r="AE27" i="20"/>
  <c r="AC27" i="20"/>
  <c r="Y27" i="20"/>
  <c r="W27" i="20"/>
  <c r="S27" i="20"/>
  <c r="Q27" i="20"/>
  <c r="M27" i="20"/>
  <c r="K27" i="20"/>
  <c r="G27" i="20"/>
  <c r="E27" i="20"/>
  <c r="BE26" i="20"/>
  <c r="BD26" i="20"/>
  <c r="BC26" i="20"/>
  <c r="BB26" i="20"/>
  <c r="BA26" i="20"/>
  <c r="AZ26" i="20"/>
  <c r="AW26" i="20"/>
  <c r="AU26" i="20"/>
  <c r="AQ26" i="20"/>
  <c r="AO26" i="20"/>
  <c r="AK26" i="20"/>
  <c r="AI26" i="20"/>
  <c r="AE26" i="20"/>
  <c r="AC26" i="20"/>
  <c r="Y26" i="20"/>
  <c r="W26" i="20"/>
  <c r="S26" i="20"/>
  <c r="Q26" i="20"/>
  <c r="M26" i="20"/>
  <c r="K26" i="20"/>
  <c r="G26" i="20"/>
  <c r="E26" i="20"/>
  <c r="BE25" i="20"/>
  <c r="BD25" i="20"/>
  <c r="BC25" i="20"/>
  <c r="BB25" i="20"/>
  <c r="BA25" i="20"/>
  <c r="AZ25" i="20"/>
  <c r="AW25" i="20"/>
  <c r="AU25" i="20"/>
  <c r="AQ25" i="20"/>
  <c r="AO25" i="20"/>
  <c r="AK25" i="20"/>
  <c r="AI25" i="20"/>
  <c r="AE25" i="20"/>
  <c r="AC25" i="20"/>
  <c r="Y25" i="20"/>
  <c r="W25" i="20"/>
  <c r="S25" i="20"/>
  <c r="Q25" i="20"/>
  <c r="M25" i="20"/>
  <c r="K25" i="20"/>
  <c r="G25" i="20"/>
  <c r="E25" i="20"/>
  <c r="BE24" i="20"/>
  <c r="BD24" i="20"/>
  <c r="BC24" i="20"/>
  <c r="BB24" i="20"/>
  <c r="BA24" i="20"/>
  <c r="AZ24" i="20"/>
  <c r="AW24" i="20"/>
  <c r="AU24" i="20"/>
  <c r="AQ24" i="20"/>
  <c r="AO24" i="20"/>
  <c r="AK24" i="20"/>
  <c r="AI24" i="20"/>
  <c r="AE24" i="20"/>
  <c r="AC24" i="20"/>
  <c r="Y24" i="20"/>
  <c r="W24" i="20"/>
  <c r="S24" i="20"/>
  <c r="Q24" i="20"/>
  <c r="M24" i="20"/>
  <c r="K24" i="20"/>
  <c r="G24" i="20"/>
  <c r="E24" i="20"/>
  <c r="BE23" i="20"/>
  <c r="BD23" i="20"/>
  <c r="BC23" i="20"/>
  <c r="BB23" i="20"/>
  <c r="BA23" i="20"/>
  <c r="AZ23" i="20"/>
  <c r="AW23" i="20"/>
  <c r="AU23" i="20"/>
  <c r="AQ23" i="20"/>
  <c r="AO23" i="20"/>
  <c r="AK23" i="20"/>
  <c r="AI23" i="20"/>
  <c r="AE23" i="20"/>
  <c r="AC23" i="20"/>
  <c r="Y23" i="20"/>
  <c r="W23" i="20"/>
  <c r="S23" i="20"/>
  <c r="Q23" i="20"/>
  <c r="M23" i="20"/>
  <c r="K23" i="20"/>
  <c r="G23" i="20"/>
  <c r="E23" i="20"/>
  <c r="BE22" i="20"/>
  <c r="BD22" i="20"/>
  <c r="BC22" i="20"/>
  <c r="BB22" i="20"/>
  <c r="BA22" i="20"/>
  <c r="AZ22" i="20"/>
  <c r="AW22" i="20"/>
  <c r="AU22" i="20"/>
  <c r="AQ22" i="20"/>
  <c r="AO22" i="20"/>
  <c r="AK22" i="20"/>
  <c r="AI22" i="20"/>
  <c r="AE22" i="20"/>
  <c r="AC22" i="20"/>
  <c r="Y22" i="20"/>
  <c r="W22" i="20"/>
  <c r="S22" i="20"/>
  <c r="Q22" i="20"/>
  <c r="M22" i="20"/>
  <c r="K22" i="20"/>
  <c r="G22" i="20"/>
  <c r="E22" i="20"/>
  <c r="BE21" i="20"/>
  <c r="BD21" i="20"/>
  <c r="BC21" i="20"/>
  <c r="BB21" i="20"/>
  <c r="BA21" i="20"/>
  <c r="AZ21" i="20"/>
  <c r="AW21" i="20"/>
  <c r="AU21" i="20"/>
  <c r="AQ21" i="20"/>
  <c r="AO21" i="20"/>
  <c r="AK21" i="20"/>
  <c r="AI21" i="20"/>
  <c r="AE21" i="20"/>
  <c r="AC21" i="20"/>
  <c r="Y21" i="20"/>
  <c r="W21" i="20"/>
  <c r="S21" i="20"/>
  <c r="Q21" i="20"/>
  <c r="M21" i="20"/>
  <c r="K21" i="20"/>
  <c r="G21" i="20"/>
  <c r="E21" i="20"/>
  <c r="BE20" i="20"/>
  <c r="BD20" i="20"/>
  <c r="BC20" i="20"/>
  <c r="BB20" i="20"/>
  <c r="BA20" i="20"/>
  <c r="AZ20" i="20"/>
  <c r="AW20" i="20"/>
  <c r="AU20" i="20"/>
  <c r="AQ20" i="20"/>
  <c r="AO20" i="20"/>
  <c r="AK20" i="20"/>
  <c r="AI20" i="20"/>
  <c r="AE20" i="20"/>
  <c r="AC20" i="20"/>
  <c r="Y20" i="20"/>
  <c r="W20" i="20"/>
  <c r="S20" i="20"/>
  <c r="Q20" i="20"/>
  <c r="M20" i="20"/>
  <c r="K20" i="20"/>
  <c r="G20" i="20"/>
  <c r="E20" i="20"/>
  <c r="BE19" i="20"/>
  <c r="BD19" i="20"/>
  <c r="BC19" i="20"/>
  <c r="BB19" i="20"/>
  <c r="BA19" i="20"/>
  <c r="AZ19" i="20"/>
  <c r="AW19" i="20"/>
  <c r="AU19" i="20"/>
  <c r="AQ19" i="20"/>
  <c r="AO19" i="20"/>
  <c r="AK19" i="20"/>
  <c r="AI19" i="20"/>
  <c r="AE19" i="20"/>
  <c r="AC19" i="20"/>
  <c r="Y19" i="20"/>
  <c r="W19" i="20"/>
  <c r="S19" i="20"/>
  <c r="Q19" i="20"/>
  <c r="M19" i="20"/>
  <c r="K19" i="20"/>
  <c r="G19" i="20"/>
  <c r="E19" i="20"/>
  <c r="BE18" i="20"/>
  <c r="BD18" i="20"/>
  <c r="BC18" i="20"/>
  <c r="BB18" i="20"/>
  <c r="BA18" i="20"/>
  <c r="AZ18" i="20"/>
  <c r="AW18" i="20"/>
  <c r="AU18" i="20"/>
  <c r="AQ18" i="20"/>
  <c r="AO18" i="20"/>
  <c r="AK18" i="20"/>
  <c r="AI18" i="20"/>
  <c r="AE18" i="20"/>
  <c r="AC18" i="20"/>
  <c r="Y18" i="20"/>
  <c r="W18" i="20"/>
  <c r="S18" i="20"/>
  <c r="Q18" i="20"/>
  <c r="M18" i="20"/>
  <c r="K18" i="20"/>
  <c r="G18" i="20"/>
  <c r="G33" i="20" s="1"/>
  <c r="E18" i="20"/>
  <c r="E33" i="20" s="1"/>
  <c r="BE17" i="20"/>
  <c r="BD17" i="20"/>
  <c r="BC17" i="20"/>
  <c r="BB17" i="20"/>
  <c r="BA17" i="20"/>
  <c r="AZ17" i="20"/>
  <c r="AW17" i="20"/>
  <c r="AU17" i="20"/>
  <c r="AQ17" i="20"/>
  <c r="AO17" i="20"/>
  <c r="AK17" i="20"/>
  <c r="AI17" i="20"/>
  <c r="AE17" i="20"/>
  <c r="AC17" i="20"/>
  <c r="Y17" i="20"/>
  <c r="W17" i="20"/>
  <c r="S17" i="20"/>
  <c r="Q17" i="20"/>
  <c r="M17" i="20"/>
  <c r="K17" i="20"/>
  <c r="BE16" i="20"/>
  <c r="BD16" i="20"/>
  <c r="BC16" i="20"/>
  <c r="BB16" i="20"/>
  <c r="BA16" i="20"/>
  <c r="AZ16" i="20"/>
  <c r="AW16" i="20"/>
  <c r="AU16" i="20"/>
  <c r="AQ16" i="20"/>
  <c r="AO16" i="20"/>
  <c r="AK16" i="20"/>
  <c r="AI16" i="20"/>
  <c r="AE16" i="20"/>
  <c r="AC16" i="20"/>
  <c r="Y16" i="20"/>
  <c r="W16" i="20"/>
  <c r="S16" i="20"/>
  <c r="Q16" i="20"/>
  <c r="M16" i="20"/>
  <c r="K16" i="20"/>
  <c r="BE15" i="20"/>
  <c r="BD15" i="20"/>
  <c r="BC15" i="20"/>
  <c r="BB15" i="20"/>
  <c r="BA15" i="20"/>
  <c r="AZ15" i="20"/>
  <c r="AW15" i="20"/>
  <c r="AU15" i="20"/>
  <c r="AQ15" i="20"/>
  <c r="AO15" i="20"/>
  <c r="AK15" i="20"/>
  <c r="AI15" i="20"/>
  <c r="AE15" i="20"/>
  <c r="AC15" i="20"/>
  <c r="Y15" i="20"/>
  <c r="W15" i="20"/>
  <c r="S15" i="20"/>
  <c r="Q15" i="20"/>
  <c r="M15" i="20"/>
  <c r="K15" i="20"/>
  <c r="BE14" i="20"/>
  <c r="BD14" i="20"/>
  <c r="BC14" i="20"/>
  <c r="BB14" i="20"/>
  <c r="BA14" i="20"/>
  <c r="AZ14" i="20"/>
  <c r="AW14" i="20"/>
  <c r="AU14" i="20"/>
  <c r="AQ14" i="20"/>
  <c r="AO14" i="20"/>
  <c r="AK14" i="20"/>
  <c r="AI14" i="20"/>
  <c r="AE14" i="20"/>
  <c r="AC14" i="20"/>
  <c r="Y14" i="20"/>
  <c r="W14" i="20"/>
  <c r="S14" i="20"/>
  <c r="Q14" i="20"/>
  <c r="M14" i="20"/>
  <c r="K14" i="20"/>
  <c r="BE13" i="20"/>
  <c r="BD13" i="20"/>
  <c r="BC13" i="20"/>
  <c r="BB13" i="20"/>
  <c r="BA13" i="20"/>
  <c r="AZ13" i="20"/>
  <c r="AW13" i="20"/>
  <c r="AU13" i="20"/>
  <c r="AQ13" i="20"/>
  <c r="AO13" i="20"/>
  <c r="AK13" i="20"/>
  <c r="AI13" i="20"/>
  <c r="AE13" i="20"/>
  <c r="AE33" i="20" s="1"/>
  <c r="AC13" i="20"/>
  <c r="Y13" i="20"/>
  <c r="W13" i="20"/>
  <c r="S13" i="20"/>
  <c r="Q13" i="20"/>
  <c r="M13" i="20"/>
  <c r="K13" i="20"/>
  <c r="BE12" i="20"/>
  <c r="BE33" i="20" s="1"/>
  <c r="BD12" i="20"/>
  <c r="BD33" i="20" s="1"/>
  <c r="BC12" i="20"/>
  <c r="BC33" i="20" s="1"/>
  <c r="BB12" i="20"/>
  <c r="BB33" i="20" s="1"/>
  <c r="BA12" i="20"/>
  <c r="BA33" i="20" s="1"/>
  <c r="AZ12" i="20"/>
  <c r="AZ33" i="20" s="1"/>
  <c r="AW12" i="20"/>
  <c r="AW33" i="20" s="1"/>
  <c r="AU12" i="20"/>
  <c r="AU33" i="20" s="1"/>
  <c r="AQ12" i="20"/>
  <c r="AQ33" i="20" s="1"/>
  <c r="AO12" i="20"/>
  <c r="AK12" i="20"/>
  <c r="AK33" i="20" s="1"/>
  <c r="AI12" i="20"/>
  <c r="AI33" i="20" s="1"/>
  <c r="AE12" i="20"/>
  <c r="AC12" i="20"/>
  <c r="AC33" i="20" s="1"/>
  <c r="Y12" i="20"/>
  <c r="Y33" i="20" s="1"/>
  <c r="W12" i="20"/>
  <c r="W33" i="20" s="1"/>
  <c r="S12" i="20"/>
  <c r="S33" i="20" s="1"/>
  <c r="Q12" i="20"/>
  <c r="Q33" i="20" s="1"/>
  <c r="M12" i="20"/>
  <c r="M33" i="20" s="1"/>
  <c r="K12" i="20"/>
  <c r="K33" i="20" s="1"/>
  <c r="AY10" i="20"/>
  <c r="AS10" i="20"/>
  <c r="AM10" i="20"/>
  <c r="AG10" i="20"/>
  <c r="AA10" i="20"/>
  <c r="U10" i="20"/>
  <c r="O10" i="20"/>
  <c r="I10" i="20"/>
  <c r="AS59" i="20" l="1"/>
  <c r="AM59" i="20"/>
  <c r="AG59" i="20"/>
  <c r="BE47" i="20"/>
  <c r="BE48" i="20"/>
  <c r="BE49" i="20"/>
  <c r="BE50" i="20"/>
  <c r="I59" i="20"/>
  <c r="BE52" i="20"/>
  <c r="BE53" i="20"/>
  <c r="BE54" i="20"/>
  <c r="BE55" i="20"/>
  <c r="BE56" i="20"/>
  <c r="BE57" i="20"/>
  <c r="BE58" i="20"/>
  <c r="AY59" i="20"/>
  <c r="BE51" i="20"/>
  <c r="M39" i="20"/>
  <c r="AZ39" i="20"/>
  <c r="Q39" i="20"/>
  <c r="BB39" i="20"/>
  <c r="BE59" i="20" l="1"/>
  <c r="AW86" i="7" l="1"/>
  <c r="AU86" i="7"/>
  <c r="AQ86" i="7"/>
  <c r="AO86" i="7"/>
  <c r="AK86" i="7"/>
  <c r="AI86" i="7"/>
  <c r="AE86" i="7"/>
  <c r="AC86" i="7"/>
  <c r="AW89" i="7"/>
  <c r="AW90" i="7"/>
  <c r="AW118" i="7"/>
  <c r="AW91" i="7"/>
  <c r="AW117" i="7"/>
  <c r="AU89" i="7"/>
  <c r="AU90" i="7"/>
  <c r="AU118" i="7"/>
  <c r="AU91" i="7"/>
  <c r="AU117" i="7"/>
  <c r="AQ89" i="7"/>
  <c r="AQ90" i="7"/>
  <c r="AQ118" i="7"/>
  <c r="AQ91" i="7"/>
  <c r="AQ117" i="7"/>
  <c r="AO89" i="7"/>
  <c r="AO90" i="7"/>
  <c r="AO118" i="7"/>
  <c r="AO91" i="7"/>
  <c r="AO117" i="7"/>
  <c r="AK89" i="7"/>
  <c r="AK90" i="7"/>
  <c r="AK118" i="7"/>
  <c r="AK91" i="7"/>
  <c r="AK117" i="7"/>
  <c r="AI89" i="7"/>
  <c r="AI90" i="7"/>
  <c r="AI118" i="7"/>
  <c r="AI91" i="7"/>
  <c r="AI117" i="7"/>
  <c r="AE89" i="7"/>
  <c r="AE90" i="7"/>
  <c r="AE118" i="7"/>
  <c r="AE91" i="7"/>
  <c r="AE117" i="7"/>
  <c r="AC89" i="7"/>
  <c r="AC90" i="7"/>
  <c r="AC118" i="7"/>
  <c r="AC91" i="7"/>
  <c r="AC117" i="7"/>
  <c r="Y89" i="7"/>
  <c r="Y90" i="7"/>
  <c r="Y118" i="7"/>
  <c r="Y91" i="7"/>
  <c r="Y117" i="7"/>
  <c r="W89" i="7"/>
  <c r="W90" i="7"/>
  <c r="W118" i="7"/>
  <c r="W91" i="7"/>
  <c r="W117" i="7"/>
  <c r="M89" i="7"/>
  <c r="M90" i="7"/>
  <c r="M118" i="7"/>
  <c r="M91" i="7"/>
  <c r="M117" i="7"/>
  <c r="K89" i="7"/>
  <c r="K90" i="7"/>
  <c r="K118" i="7"/>
  <c r="K91" i="7"/>
  <c r="K117" i="7"/>
  <c r="G89" i="7"/>
  <c r="G90" i="7"/>
  <c r="G118" i="7"/>
  <c r="G91" i="7"/>
  <c r="G117" i="7"/>
  <c r="E89" i="7"/>
  <c r="E90" i="7"/>
  <c r="E118" i="7"/>
  <c r="E91" i="7"/>
  <c r="E117" i="7"/>
  <c r="E22" i="19"/>
  <c r="G22" i="19"/>
  <c r="K22" i="19"/>
  <c r="M22" i="19"/>
  <c r="Q22" i="19"/>
  <c r="S22" i="19"/>
  <c r="W22" i="19"/>
  <c r="Y22" i="19"/>
  <c r="AC22" i="19"/>
  <c r="AE22" i="19"/>
  <c r="AI22" i="19"/>
  <c r="AK22" i="19"/>
  <c r="AO22" i="19"/>
  <c r="AQ22" i="19"/>
  <c r="AU22" i="19"/>
  <c r="AW22" i="19"/>
  <c r="AZ22" i="19"/>
  <c r="BA22" i="19"/>
  <c r="BB22" i="19"/>
  <c r="BC22" i="19"/>
  <c r="BD22" i="19"/>
  <c r="BE22" i="19"/>
  <c r="I10" i="19"/>
  <c r="O10" i="19"/>
  <c r="U10" i="19"/>
  <c r="AA10" i="19"/>
  <c r="AG10" i="19"/>
  <c r="AM10" i="19"/>
  <c r="AS10" i="19"/>
  <c r="AY10" i="19"/>
  <c r="I10" i="18"/>
  <c r="O10" i="18"/>
  <c r="U10" i="18"/>
  <c r="AA10" i="18"/>
  <c r="AG10" i="18"/>
  <c r="AM10" i="18"/>
  <c r="AS10" i="18"/>
  <c r="AY10" i="18"/>
  <c r="K12" i="19"/>
  <c r="M12" i="19"/>
  <c r="Q12" i="19"/>
  <c r="S12" i="19"/>
  <c r="W12" i="19"/>
  <c r="Y12" i="19"/>
  <c r="AC12" i="19"/>
  <c r="AE12" i="19"/>
  <c r="AI12" i="19"/>
  <c r="AK12" i="19"/>
  <c r="AO12" i="19"/>
  <c r="AQ12" i="19"/>
  <c r="AU12" i="19"/>
  <c r="AW12" i="19"/>
  <c r="AZ12" i="19"/>
  <c r="BA12" i="19"/>
  <c r="BB12" i="19"/>
  <c r="BC12" i="19"/>
  <c r="BD12" i="19"/>
  <c r="BE12" i="19"/>
  <c r="K13" i="19"/>
  <c r="M13" i="19"/>
  <c r="Q13" i="19"/>
  <c r="S13" i="19"/>
  <c r="W13" i="19"/>
  <c r="Y13" i="19"/>
  <c r="AC13" i="19"/>
  <c r="AE13" i="19"/>
  <c r="AI13" i="19"/>
  <c r="AK13" i="19"/>
  <c r="AO13" i="19"/>
  <c r="AQ13" i="19"/>
  <c r="AU13" i="19"/>
  <c r="AW13" i="19"/>
  <c r="AZ13" i="19"/>
  <c r="BA13" i="19"/>
  <c r="BB13" i="19"/>
  <c r="BC13" i="19"/>
  <c r="BD13" i="19"/>
  <c r="BE13" i="19"/>
  <c r="K14" i="19"/>
  <c r="M14" i="19"/>
  <c r="Q14" i="19"/>
  <c r="S14" i="19"/>
  <c r="W14" i="19"/>
  <c r="Y14" i="19"/>
  <c r="AC14" i="19"/>
  <c r="AE14" i="19"/>
  <c r="AI14" i="19"/>
  <c r="AK14" i="19"/>
  <c r="AO14" i="19"/>
  <c r="AQ14" i="19"/>
  <c r="AU14" i="19"/>
  <c r="AW14" i="19"/>
  <c r="AZ14" i="19"/>
  <c r="BA14" i="19"/>
  <c r="BB14" i="19"/>
  <c r="BC14" i="19"/>
  <c r="BD14" i="19"/>
  <c r="BE14" i="19"/>
  <c r="K15" i="19"/>
  <c r="M15" i="19"/>
  <c r="Q15" i="19"/>
  <c r="S15" i="19"/>
  <c r="W15" i="19"/>
  <c r="Y15" i="19"/>
  <c r="AC15" i="19"/>
  <c r="AE15" i="19"/>
  <c r="AI15" i="19"/>
  <c r="AK15" i="19"/>
  <c r="AO15" i="19"/>
  <c r="AQ15" i="19"/>
  <c r="AU15" i="19"/>
  <c r="AW15" i="19"/>
  <c r="AZ15" i="19"/>
  <c r="BA15" i="19"/>
  <c r="BB15" i="19"/>
  <c r="BC15" i="19"/>
  <c r="BD15" i="19"/>
  <c r="BE15" i="19"/>
  <c r="K16" i="19"/>
  <c r="M16" i="19"/>
  <c r="Q16" i="19"/>
  <c r="S16" i="19"/>
  <c r="W16" i="19"/>
  <c r="Y16" i="19"/>
  <c r="AC16" i="19"/>
  <c r="AE16" i="19"/>
  <c r="AI16" i="19"/>
  <c r="AK16" i="19"/>
  <c r="AO16" i="19"/>
  <c r="AQ16" i="19"/>
  <c r="AU16" i="19"/>
  <c r="AW16" i="19"/>
  <c r="AZ16" i="19"/>
  <c r="BA16" i="19"/>
  <c r="BB16" i="19"/>
  <c r="BC16" i="19"/>
  <c r="BD16" i="19"/>
  <c r="BE16" i="19"/>
  <c r="K17" i="19"/>
  <c r="M17" i="19"/>
  <c r="Q17" i="19"/>
  <c r="S17" i="19"/>
  <c r="W17" i="19"/>
  <c r="Y17" i="19"/>
  <c r="AC17" i="19"/>
  <c r="AE17" i="19"/>
  <c r="AI17" i="19"/>
  <c r="AK17" i="19"/>
  <c r="AO17" i="19"/>
  <c r="AQ17" i="19"/>
  <c r="AU17" i="19"/>
  <c r="AW17" i="19"/>
  <c r="AZ17" i="19"/>
  <c r="BA17" i="19"/>
  <c r="BB17" i="19"/>
  <c r="BC17" i="19"/>
  <c r="BD17" i="19"/>
  <c r="BE17" i="19"/>
  <c r="E18" i="19"/>
  <c r="G18" i="19"/>
  <c r="K18" i="19"/>
  <c r="M18" i="19"/>
  <c r="Q18" i="19"/>
  <c r="S18" i="19"/>
  <c r="W18" i="19"/>
  <c r="Y18" i="19"/>
  <c r="AC18" i="19"/>
  <c r="AE18" i="19"/>
  <c r="AI18" i="19"/>
  <c r="AK18" i="19"/>
  <c r="AO18" i="19"/>
  <c r="AQ18" i="19"/>
  <c r="AU18" i="19"/>
  <c r="AW18" i="19"/>
  <c r="AZ18" i="19"/>
  <c r="BA18" i="19"/>
  <c r="BB18" i="19"/>
  <c r="BC18" i="19"/>
  <c r="BD18" i="19"/>
  <c r="BE18" i="19"/>
  <c r="E19" i="19"/>
  <c r="G19" i="19"/>
  <c r="K19" i="19"/>
  <c r="M19" i="19"/>
  <c r="Q19" i="19"/>
  <c r="S19" i="19"/>
  <c r="W19" i="19"/>
  <c r="Y19" i="19"/>
  <c r="AC19" i="19"/>
  <c r="AE19" i="19"/>
  <c r="AI19" i="19"/>
  <c r="AK19" i="19"/>
  <c r="AO19" i="19"/>
  <c r="AQ19" i="19"/>
  <c r="AU19" i="19"/>
  <c r="AW19" i="19"/>
  <c r="AZ19" i="19"/>
  <c r="BA19" i="19"/>
  <c r="BB19" i="19"/>
  <c r="BC19" i="19"/>
  <c r="BD19" i="19"/>
  <c r="BE19" i="19"/>
  <c r="E20" i="19"/>
  <c r="G20" i="19"/>
  <c r="K20" i="19"/>
  <c r="M20" i="19"/>
  <c r="Q20" i="19"/>
  <c r="S20" i="19"/>
  <c r="W20" i="19"/>
  <c r="Y20" i="19"/>
  <c r="AC20" i="19"/>
  <c r="AE20" i="19"/>
  <c r="AI20" i="19"/>
  <c r="AK20" i="19"/>
  <c r="AO20" i="19"/>
  <c r="AQ20" i="19"/>
  <c r="AU20" i="19"/>
  <c r="AW20" i="19"/>
  <c r="AZ20" i="19"/>
  <c r="BA20" i="19"/>
  <c r="BB20" i="19"/>
  <c r="BC20" i="19"/>
  <c r="BD20" i="19"/>
  <c r="BE20" i="19"/>
  <c r="E21" i="19"/>
  <c r="G21" i="19"/>
  <c r="K21" i="19"/>
  <c r="M21" i="19"/>
  <c r="Q21" i="19"/>
  <c r="S21" i="19"/>
  <c r="W21" i="19"/>
  <c r="Y21" i="19"/>
  <c r="AC21" i="19"/>
  <c r="AE21" i="19"/>
  <c r="AI21" i="19"/>
  <c r="AK21" i="19"/>
  <c r="AO21" i="19"/>
  <c r="AQ21" i="19"/>
  <c r="AU21" i="19"/>
  <c r="AW21" i="19"/>
  <c r="AZ21" i="19"/>
  <c r="BA21" i="19"/>
  <c r="BB21" i="19"/>
  <c r="BC21" i="19"/>
  <c r="BD21" i="19"/>
  <c r="BE21" i="19"/>
  <c r="E23" i="19"/>
  <c r="G23" i="19"/>
  <c r="K23" i="19"/>
  <c r="M23" i="19"/>
  <c r="Q23" i="19"/>
  <c r="S23" i="19"/>
  <c r="W23" i="19"/>
  <c r="Y23" i="19"/>
  <c r="AC23" i="19"/>
  <c r="AE23" i="19"/>
  <c r="AI23" i="19"/>
  <c r="AK23" i="19"/>
  <c r="AO23" i="19"/>
  <c r="AQ23" i="19"/>
  <c r="AU23" i="19"/>
  <c r="AW23" i="19"/>
  <c r="AZ23" i="19"/>
  <c r="BA23" i="19"/>
  <c r="BB23" i="19"/>
  <c r="BC23" i="19"/>
  <c r="BD23" i="19"/>
  <c r="BE23" i="19"/>
  <c r="E24" i="19"/>
  <c r="G24" i="19"/>
  <c r="K24" i="19"/>
  <c r="M24" i="19"/>
  <c r="Q24" i="19"/>
  <c r="S24" i="19"/>
  <c r="W24" i="19"/>
  <c r="Y24" i="19"/>
  <c r="AC24" i="19"/>
  <c r="AE24" i="19"/>
  <c r="AI24" i="19"/>
  <c r="AK24" i="19"/>
  <c r="AO24" i="19"/>
  <c r="AQ24" i="19"/>
  <c r="AU24" i="19"/>
  <c r="AW24" i="19"/>
  <c r="AZ24" i="19"/>
  <c r="BA24" i="19"/>
  <c r="BB24" i="19"/>
  <c r="BC24" i="19"/>
  <c r="BD24" i="19"/>
  <c r="BE24" i="19"/>
  <c r="E25" i="19"/>
  <c r="G25" i="19"/>
  <c r="K25" i="19"/>
  <c r="M25" i="19"/>
  <c r="Q25" i="19"/>
  <c r="S25" i="19"/>
  <c r="W25" i="19"/>
  <c r="Y25" i="19"/>
  <c r="AC25" i="19"/>
  <c r="AE25" i="19"/>
  <c r="AI25" i="19"/>
  <c r="AK25" i="19"/>
  <c r="AO25" i="19"/>
  <c r="AQ25" i="19"/>
  <c r="AU25" i="19"/>
  <c r="AW25" i="19"/>
  <c r="AZ25" i="19"/>
  <c r="BA25" i="19"/>
  <c r="BB25" i="19"/>
  <c r="BC25" i="19"/>
  <c r="BD25" i="19"/>
  <c r="BE25" i="19"/>
  <c r="E26" i="19"/>
  <c r="G26" i="19"/>
  <c r="K26" i="19"/>
  <c r="M26" i="19"/>
  <c r="Q26" i="19"/>
  <c r="S26" i="19"/>
  <c r="W26" i="19"/>
  <c r="Y26" i="19"/>
  <c r="AC26" i="19"/>
  <c r="AE26" i="19"/>
  <c r="AI26" i="19"/>
  <c r="AK26" i="19"/>
  <c r="AO26" i="19"/>
  <c r="AQ26" i="19"/>
  <c r="AU26" i="19"/>
  <c r="AW26" i="19"/>
  <c r="AZ26" i="19"/>
  <c r="BA26" i="19"/>
  <c r="BB26" i="19"/>
  <c r="BC26" i="19"/>
  <c r="BD26" i="19"/>
  <c r="BE26" i="19"/>
  <c r="E27" i="19"/>
  <c r="G27" i="19"/>
  <c r="K27" i="19"/>
  <c r="M27" i="19"/>
  <c r="Q27" i="19"/>
  <c r="S27" i="19"/>
  <c r="W27" i="19"/>
  <c r="Y27" i="19"/>
  <c r="AC27" i="19"/>
  <c r="AE27" i="19"/>
  <c r="AI27" i="19"/>
  <c r="AK27" i="19"/>
  <c r="AO27" i="19"/>
  <c r="AQ27" i="19"/>
  <c r="AU27" i="19"/>
  <c r="AW27" i="19"/>
  <c r="AZ27" i="19"/>
  <c r="BA27" i="19"/>
  <c r="BB27" i="19"/>
  <c r="BC27" i="19"/>
  <c r="BD27" i="19"/>
  <c r="BE27" i="19"/>
  <c r="E28" i="19"/>
  <c r="G28" i="19"/>
  <c r="K28" i="19"/>
  <c r="M28" i="19"/>
  <c r="Q28" i="19"/>
  <c r="S28" i="19"/>
  <c r="W28" i="19"/>
  <c r="Y28" i="19"/>
  <c r="AC28" i="19"/>
  <c r="AE28" i="19"/>
  <c r="AI28" i="19"/>
  <c r="AK28" i="19"/>
  <c r="AO28" i="19"/>
  <c r="AQ28" i="19"/>
  <c r="AU28" i="19"/>
  <c r="AW28" i="19"/>
  <c r="AZ28" i="19"/>
  <c r="BA28" i="19"/>
  <c r="BB28" i="19"/>
  <c r="BC28" i="19"/>
  <c r="BD28" i="19"/>
  <c r="BE28" i="19"/>
  <c r="E29" i="19"/>
  <c r="G29" i="19"/>
  <c r="K29" i="19"/>
  <c r="M29" i="19"/>
  <c r="Q29" i="19"/>
  <c r="S29" i="19"/>
  <c r="W29" i="19"/>
  <c r="Y29" i="19"/>
  <c r="AC29" i="19"/>
  <c r="AE29" i="19"/>
  <c r="AI29" i="19"/>
  <c r="AK29" i="19"/>
  <c r="AO29" i="19"/>
  <c r="AQ29" i="19"/>
  <c r="AU29" i="19"/>
  <c r="AW29" i="19"/>
  <c r="AZ29" i="19"/>
  <c r="BA29" i="19"/>
  <c r="BB29" i="19"/>
  <c r="BC29" i="19"/>
  <c r="BD29" i="19"/>
  <c r="BE29" i="19"/>
  <c r="E30" i="19"/>
  <c r="G30" i="19"/>
  <c r="K30" i="19"/>
  <c r="M30" i="19"/>
  <c r="Q30" i="19"/>
  <c r="S30" i="19"/>
  <c r="W30" i="19"/>
  <c r="Y30" i="19"/>
  <c r="AC30" i="19"/>
  <c r="AE30" i="19"/>
  <c r="AI30" i="19"/>
  <c r="AK30" i="19"/>
  <c r="AO30" i="19"/>
  <c r="AQ30" i="19"/>
  <c r="AU30" i="19"/>
  <c r="AW30" i="19"/>
  <c r="AZ30" i="19"/>
  <c r="BA30" i="19"/>
  <c r="BB30" i="19"/>
  <c r="BC30" i="19"/>
  <c r="BD30" i="19"/>
  <c r="BE30" i="19"/>
  <c r="E31" i="19"/>
  <c r="G31" i="19"/>
  <c r="K31" i="19"/>
  <c r="M31" i="19"/>
  <c r="Q31" i="19"/>
  <c r="S31" i="19"/>
  <c r="W31" i="19"/>
  <c r="Y31" i="19"/>
  <c r="AC31" i="19"/>
  <c r="AE31" i="19"/>
  <c r="AI31" i="19"/>
  <c r="AK31" i="19"/>
  <c r="AO31" i="19"/>
  <c r="AQ31" i="19"/>
  <c r="AU31" i="19"/>
  <c r="AW31" i="19"/>
  <c r="AZ31" i="19"/>
  <c r="BA31" i="19"/>
  <c r="BB31" i="19"/>
  <c r="BC31" i="19"/>
  <c r="BD31" i="19"/>
  <c r="BE31" i="19"/>
  <c r="D32" i="19"/>
  <c r="F32" i="19"/>
  <c r="H32" i="19"/>
  <c r="J32" i="19"/>
  <c r="L32" i="19"/>
  <c r="N32" i="19"/>
  <c r="P32" i="19"/>
  <c r="R32" i="19"/>
  <c r="T32" i="19"/>
  <c r="V32" i="19"/>
  <c r="X32" i="19"/>
  <c r="Z32" i="19"/>
  <c r="AB32" i="19"/>
  <c r="AD32" i="19"/>
  <c r="AF32" i="19"/>
  <c r="AH32" i="19"/>
  <c r="AJ32" i="19"/>
  <c r="AL32" i="19"/>
  <c r="AN32" i="19"/>
  <c r="AP32" i="19"/>
  <c r="AR32" i="19"/>
  <c r="AT32" i="19"/>
  <c r="AV32" i="19"/>
  <c r="AX32" i="19"/>
  <c r="E35" i="19"/>
  <c r="G35" i="19"/>
  <c r="K35" i="19"/>
  <c r="M35" i="19"/>
  <c r="Q35" i="19"/>
  <c r="S35" i="19"/>
  <c r="W35" i="19"/>
  <c r="Y35" i="19"/>
  <c r="AC35" i="19"/>
  <c r="AE35" i="19"/>
  <c r="AI35" i="19"/>
  <c r="AK35" i="19"/>
  <c r="AO35" i="19"/>
  <c r="AQ35" i="19"/>
  <c r="AU35" i="19"/>
  <c r="AW35" i="19"/>
  <c r="AZ35" i="19"/>
  <c r="BA35" i="19"/>
  <c r="BB35" i="19"/>
  <c r="BC35" i="19"/>
  <c r="BE35" i="19"/>
  <c r="E36" i="19"/>
  <c r="G36" i="19"/>
  <c r="K36" i="19"/>
  <c r="M36" i="19"/>
  <c r="Q36" i="19"/>
  <c r="S36" i="19"/>
  <c r="W36" i="19"/>
  <c r="Y36" i="19"/>
  <c r="AC36" i="19"/>
  <c r="AE36" i="19"/>
  <c r="AI36" i="19"/>
  <c r="AK36" i="19"/>
  <c r="AO36" i="19"/>
  <c r="AQ36" i="19"/>
  <c r="AU36" i="19"/>
  <c r="AW36" i="19"/>
  <c r="AZ36" i="19"/>
  <c r="BA36" i="19"/>
  <c r="BB36" i="19"/>
  <c r="BC36" i="19"/>
  <c r="BE36" i="19"/>
  <c r="E37" i="19"/>
  <c r="G37" i="19"/>
  <c r="K37" i="19"/>
  <c r="M37" i="19"/>
  <c r="Q37" i="19"/>
  <c r="S37" i="19"/>
  <c r="W37" i="19"/>
  <c r="Y37" i="19"/>
  <c r="AC37" i="19"/>
  <c r="AE37" i="19"/>
  <c r="AI37" i="19"/>
  <c r="AK37" i="19"/>
  <c r="AO37" i="19"/>
  <c r="AQ37" i="19"/>
  <c r="AU37" i="19"/>
  <c r="AW37" i="19"/>
  <c r="AZ37" i="19"/>
  <c r="BA37" i="19"/>
  <c r="BB37" i="19"/>
  <c r="BC37" i="19"/>
  <c r="BE37" i="19"/>
  <c r="D38" i="19"/>
  <c r="E38" i="19" s="1"/>
  <c r="F38" i="19"/>
  <c r="G38" i="19" s="1"/>
  <c r="J38" i="19"/>
  <c r="K38" i="19" s="1"/>
  <c r="L38" i="19"/>
  <c r="P38" i="19"/>
  <c r="Q38" i="19" s="1"/>
  <c r="R38" i="19"/>
  <c r="S38" i="19" s="1"/>
  <c r="V38" i="19"/>
  <c r="W38" i="19" s="1"/>
  <c r="X38" i="19"/>
  <c r="Y38" i="19" s="1"/>
  <c r="AB38" i="19"/>
  <c r="AC38" i="19" s="1"/>
  <c r="AD38" i="19"/>
  <c r="AE38" i="19" s="1"/>
  <c r="AH38" i="19"/>
  <c r="AI38" i="19" s="1"/>
  <c r="AJ38" i="19"/>
  <c r="AK38" i="19" s="1"/>
  <c r="AN38" i="19"/>
  <c r="AO38" i="19" s="1"/>
  <c r="AP38" i="19"/>
  <c r="AQ38" i="19" s="1"/>
  <c r="AT38" i="19"/>
  <c r="AU38" i="19" s="1"/>
  <c r="AV38" i="19"/>
  <c r="AW38" i="19" s="1"/>
  <c r="I45" i="19"/>
  <c r="O45" i="19"/>
  <c r="U45" i="19"/>
  <c r="AA45" i="19"/>
  <c r="AG45" i="19"/>
  <c r="AM45" i="19"/>
  <c r="AS45" i="19"/>
  <c r="AY45" i="19"/>
  <c r="I46" i="19"/>
  <c r="O46" i="19"/>
  <c r="U46" i="19"/>
  <c r="AA46" i="19"/>
  <c r="AG46" i="19"/>
  <c r="AM46" i="19"/>
  <c r="AS46" i="19"/>
  <c r="AY46" i="19"/>
  <c r="I47" i="19"/>
  <c r="O47" i="19"/>
  <c r="U47" i="19"/>
  <c r="AA47" i="19"/>
  <c r="AG47" i="19"/>
  <c r="AM47" i="19"/>
  <c r="AS47" i="19"/>
  <c r="AY47" i="19"/>
  <c r="I48" i="19"/>
  <c r="O48" i="19"/>
  <c r="U48" i="19"/>
  <c r="AA48" i="19"/>
  <c r="AG48" i="19"/>
  <c r="AM48" i="19"/>
  <c r="AS48" i="19"/>
  <c r="AY48" i="19"/>
  <c r="I49" i="19"/>
  <c r="O49" i="19"/>
  <c r="U49" i="19"/>
  <c r="AA49" i="19"/>
  <c r="AG49" i="19"/>
  <c r="AM49" i="19"/>
  <c r="AS49" i="19"/>
  <c r="AY49" i="19"/>
  <c r="I50" i="19"/>
  <c r="O50" i="19"/>
  <c r="U50" i="19"/>
  <c r="AA50" i="19"/>
  <c r="AG50" i="19"/>
  <c r="AM50" i="19"/>
  <c r="AS50" i="19"/>
  <c r="AY50" i="19"/>
  <c r="I51" i="19"/>
  <c r="O51" i="19"/>
  <c r="U51" i="19"/>
  <c r="AA51" i="19"/>
  <c r="AG51" i="19"/>
  <c r="AM51" i="19"/>
  <c r="AS51" i="19"/>
  <c r="AY51" i="19"/>
  <c r="I52" i="19"/>
  <c r="O52" i="19"/>
  <c r="U52" i="19"/>
  <c r="AA52" i="19"/>
  <c r="AG52" i="19"/>
  <c r="AM52" i="19"/>
  <c r="AS52" i="19"/>
  <c r="AY52" i="19"/>
  <c r="I53" i="19"/>
  <c r="O53" i="19"/>
  <c r="U53" i="19"/>
  <c r="AA53" i="19"/>
  <c r="AG53" i="19"/>
  <c r="AM53" i="19"/>
  <c r="AS53" i="19"/>
  <c r="AY53" i="19"/>
  <c r="I54" i="19"/>
  <c r="O54" i="19"/>
  <c r="U54" i="19"/>
  <c r="AA54" i="19"/>
  <c r="AG54" i="19"/>
  <c r="AM54" i="19"/>
  <c r="AS54" i="19"/>
  <c r="AY54" i="19"/>
  <c r="I55" i="19"/>
  <c r="O55" i="19"/>
  <c r="U55" i="19"/>
  <c r="AA55" i="19"/>
  <c r="AG55" i="19"/>
  <c r="AM55" i="19"/>
  <c r="AS55" i="19"/>
  <c r="AY55" i="19"/>
  <c r="I56" i="19"/>
  <c r="O56" i="19"/>
  <c r="U56" i="19"/>
  <c r="AA56" i="19"/>
  <c r="AG56" i="19"/>
  <c r="AM56" i="19"/>
  <c r="AS56" i="19"/>
  <c r="AY56" i="19"/>
  <c r="AA57" i="19" l="1"/>
  <c r="BB32" i="19"/>
  <c r="BB38" i="19"/>
  <c r="E32" i="19"/>
  <c r="Y32" i="19"/>
  <c r="AI32" i="19"/>
  <c r="AY57" i="19"/>
  <c r="K32" i="19"/>
  <c r="AS57" i="19"/>
  <c r="BA38" i="19"/>
  <c r="AU32" i="19"/>
  <c r="BE46" i="19"/>
  <c r="AZ38" i="19"/>
  <c r="BA32" i="19"/>
  <c r="AE32" i="19"/>
  <c r="AQ32" i="19"/>
  <c r="S32" i="19"/>
  <c r="AK32" i="19"/>
  <c r="W32" i="19"/>
  <c r="BE55" i="19"/>
  <c r="AZ32" i="19"/>
  <c r="AC32" i="19"/>
  <c r="AO32" i="19"/>
  <c r="Q32" i="19"/>
  <c r="M32" i="19"/>
  <c r="AW32" i="19"/>
  <c r="I57" i="19"/>
  <c r="BC32" i="19"/>
  <c r="G32" i="19"/>
  <c r="U57" i="19"/>
  <c r="M38" i="19"/>
  <c r="BE56" i="19"/>
  <c r="BE48" i="19"/>
  <c r="BE53" i="19"/>
  <c r="AG57" i="19"/>
  <c r="BE54" i="19"/>
  <c r="BE50" i="19"/>
  <c r="BE49" i="19"/>
  <c r="BE45" i="19"/>
  <c r="BE52" i="19"/>
  <c r="BD32" i="19"/>
  <c r="BE32" i="19"/>
  <c r="O57" i="19"/>
  <c r="BE51" i="19"/>
  <c r="BC38" i="19"/>
  <c r="BE47" i="19"/>
  <c r="AM57" i="19"/>
  <c r="BE57" i="19" l="1"/>
  <c r="AK22" i="18" l="1"/>
  <c r="AC15" i="18"/>
  <c r="AU13" i="18" l="1"/>
  <c r="AU14" i="18"/>
  <c r="AU15" i="18"/>
  <c r="AU16" i="18"/>
  <c r="AU17" i="18"/>
  <c r="AU18" i="18"/>
  <c r="AU19" i="18"/>
  <c r="AU20" i="18"/>
  <c r="AU21" i="18"/>
  <c r="AU22" i="18"/>
  <c r="AU23" i="18"/>
  <c r="AU25" i="18"/>
  <c r="AU26" i="18"/>
  <c r="AU27" i="18"/>
  <c r="AU28" i="18"/>
  <c r="AU29" i="18"/>
  <c r="AU30" i="18"/>
  <c r="AQ22" i="18"/>
  <c r="AQ23" i="18"/>
  <c r="AQ25" i="18"/>
  <c r="AQ26" i="18"/>
  <c r="AQ27" i="18"/>
  <c r="AQ28" i="18"/>
  <c r="AQ29" i="18"/>
  <c r="AQ30" i="18"/>
  <c r="AO17" i="18"/>
  <c r="AO18" i="18"/>
  <c r="AO19" i="18"/>
  <c r="AO20" i="18"/>
  <c r="AO21" i="18"/>
  <c r="AO22" i="18"/>
  <c r="AO23" i="18"/>
  <c r="AO25" i="18"/>
  <c r="AO26" i="18"/>
  <c r="AO27" i="18"/>
  <c r="AO28" i="18"/>
  <c r="AO29" i="18"/>
  <c r="AK21" i="18"/>
  <c r="AK20" i="18"/>
  <c r="AK19" i="18"/>
  <c r="AK18" i="18"/>
  <c r="AK17" i="18"/>
  <c r="AI30" i="18"/>
  <c r="AI29" i="18"/>
  <c r="AI28" i="18"/>
  <c r="AI27" i="18"/>
  <c r="AI26" i="18"/>
  <c r="AI25" i="18"/>
  <c r="AI23" i="18"/>
  <c r="AI22" i="18"/>
  <c r="AI21" i="18"/>
  <c r="AI20" i="18"/>
  <c r="AI19" i="18"/>
  <c r="AI18" i="18"/>
  <c r="AI17" i="18"/>
  <c r="AE12" i="18"/>
  <c r="AE13" i="18"/>
  <c r="AE14" i="18"/>
  <c r="AE15" i="18"/>
  <c r="AE16" i="18"/>
  <c r="AC12" i="18"/>
  <c r="AC13" i="18"/>
  <c r="AC14" i="18"/>
  <c r="AC16" i="18"/>
  <c r="AC19" i="18"/>
  <c r="AC20" i="18"/>
  <c r="AC21" i="18"/>
  <c r="AC22" i="18"/>
  <c r="AC23" i="18"/>
  <c r="AC25" i="18"/>
  <c r="AC26" i="18"/>
  <c r="AC27" i="18"/>
  <c r="AC28" i="18"/>
  <c r="AC29" i="18"/>
  <c r="AC30" i="18"/>
  <c r="AE19" i="18"/>
  <c r="AE20" i="18"/>
  <c r="AE21" i="18"/>
  <c r="AE22" i="18"/>
  <c r="AE23" i="18"/>
  <c r="AE25" i="18"/>
  <c r="AE26" i="18"/>
  <c r="AE27" i="18"/>
  <c r="AE28" i="18"/>
  <c r="AE29" i="18"/>
  <c r="AE30" i="18"/>
  <c r="AC17" i="18"/>
  <c r="AC18" i="18"/>
  <c r="Y13" i="18"/>
  <c r="Y14" i="18"/>
  <c r="Y15" i="18"/>
  <c r="Y16" i="18"/>
  <c r="Y17" i="18"/>
  <c r="Y18" i="18"/>
  <c r="Y19" i="18"/>
  <c r="Y20" i="18"/>
  <c r="Y21" i="18"/>
  <c r="Y22" i="18"/>
  <c r="Y23" i="18"/>
  <c r="Y25" i="18"/>
  <c r="Y26" i="18"/>
  <c r="Y27" i="18"/>
  <c r="Y28" i="18"/>
  <c r="Y29" i="18"/>
  <c r="Y30" i="18"/>
  <c r="W13" i="18"/>
  <c r="W14" i="18"/>
  <c r="W15" i="18"/>
  <c r="W16" i="18"/>
  <c r="W17" i="18"/>
  <c r="W18" i="18"/>
  <c r="W19" i="18"/>
  <c r="W20" i="18"/>
  <c r="W21" i="18"/>
  <c r="W22" i="18"/>
  <c r="W23" i="18"/>
  <c r="W25" i="18"/>
  <c r="W26" i="18"/>
  <c r="W27" i="18"/>
  <c r="W28" i="18"/>
  <c r="W29" i="18"/>
  <c r="W30" i="18"/>
  <c r="S13" i="18"/>
  <c r="S14" i="18"/>
  <c r="S15" i="18"/>
  <c r="S16" i="18"/>
  <c r="S17" i="18"/>
  <c r="S18" i="18"/>
  <c r="S19" i="18"/>
  <c r="S20" i="18"/>
  <c r="S21" i="18"/>
  <c r="S22" i="18"/>
  <c r="S23" i="18"/>
  <c r="S25" i="18"/>
  <c r="S26" i="18"/>
  <c r="S27" i="18"/>
  <c r="S28" i="18"/>
  <c r="S29" i="18"/>
  <c r="S30" i="18"/>
  <c r="Q13" i="18"/>
  <c r="Q14" i="18"/>
  <c r="Q15" i="18"/>
  <c r="Q16" i="18"/>
  <c r="Q17" i="18"/>
  <c r="Q18" i="18"/>
  <c r="Q19" i="18"/>
  <c r="Q20" i="18"/>
  <c r="Q21" i="18"/>
  <c r="Q22" i="18"/>
  <c r="Q23" i="18"/>
  <c r="Q25" i="18"/>
  <c r="Q26" i="18"/>
  <c r="Q27" i="18"/>
  <c r="Q28" i="18"/>
  <c r="Q29" i="18"/>
  <c r="Q30" i="18"/>
  <c r="M13" i="18"/>
  <c r="M14" i="18"/>
  <c r="M15" i="18"/>
  <c r="M16" i="18"/>
  <c r="M17" i="18"/>
  <c r="M18" i="18"/>
  <c r="M19" i="18"/>
  <c r="M20" i="18"/>
  <c r="M21" i="18"/>
  <c r="M22" i="18"/>
  <c r="M23" i="18"/>
  <c r="M25" i="18"/>
  <c r="M26" i="18"/>
  <c r="M27" i="18"/>
  <c r="M28" i="18"/>
  <c r="M29" i="18"/>
  <c r="M30" i="18"/>
  <c r="K13" i="18"/>
  <c r="K14" i="18"/>
  <c r="K15" i="18"/>
  <c r="K16" i="18"/>
  <c r="K17" i="18"/>
  <c r="K18" i="18"/>
  <c r="K19" i="18"/>
  <c r="K20" i="18"/>
  <c r="K21" i="18"/>
  <c r="K22" i="18"/>
  <c r="K23" i="18"/>
  <c r="K25" i="18"/>
  <c r="K26" i="18"/>
  <c r="K27" i="18"/>
  <c r="K28" i="18"/>
  <c r="K29" i="18"/>
  <c r="K30" i="18"/>
  <c r="G13" i="18"/>
  <c r="G14" i="18"/>
  <c r="G15" i="18"/>
  <c r="G16" i="18"/>
  <c r="G17" i="18"/>
  <c r="G18" i="18"/>
  <c r="G19" i="18"/>
  <c r="G20" i="18"/>
  <c r="G21" i="18"/>
  <c r="G22" i="18"/>
  <c r="G23" i="18"/>
  <c r="G25" i="18"/>
  <c r="G26" i="18"/>
  <c r="G27" i="18"/>
  <c r="G28" i="18"/>
  <c r="G29" i="18"/>
  <c r="G30" i="18"/>
  <c r="E13" i="18"/>
  <c r="E14" i="18"/>
  <c r="E15" i="18"/>
  <c r="E16" i="18"/>
  <c r="E17" i="18"/>
  <c r="E18" i="18"/>
  <c r="E19" i="18"/>
  <c r="E20" i="18"/>
  <c r="E21" i="18"/>
  <c r="E22" i="18"/>
  <c r="E23" i="18"/>
  <c r="E25" i="18"/>
  <c r="E26" i="18"/>
  <c r="E27" i="18"/>
  <c r="E28" i="18"/>
  <c r="E29" i="18"/>
  <c r="E30" i="18"/>
  <c r="AY10" i="17"/>
  <c r="I10" i="17"/>
  <c r="O10" i="17"/>
  <c r="U10" i="17"/>
  <c r="AA10" i="17"/>
  <c r="AG10" i="17"/>
  <c r="AM10" i="17"/>
  <c r="AS10" i="17"/>
  <c r="BE37" i="18"/>
  <c r="BC37" i="18"/>
  <c r="BB37" i="18"/>
  <c r="BA37" i="18"/>
  <c r="AZ37" i="18"/>
  <c r="AW37" i="18"/>
  <c r="AU37" i="18"/>
  <c r="AQ37" i="18"/>
  <c r="AO37" i="18"/>
  <c r="AK37" i="18"/>
  <c r="AI37" i="18"/>
  <c r="AE37" i="18"/>
  <c r="AC37" i="18"/>
  <c r="Y37" i="18"/>
  <c r="W37" i="18"/>
  <c r="S37" i="18"/>
  <c r="Q37" i="18"/>
  <c r="M37" i="18"/>
  <c r="K37" i="18"/>
  <c r="G37" i="18"/>
  <c r="E37" i="18"/>
  <c r="BE36" i="18"/>
  <c r="BC36" i="18"/>
  <c r="BB36" i="18"/>
  <c r="BA36" i="18"/>
  <c r="AZ36" i="18"/>
  <c r="AW36" i="18"/>
  <c r="AU36" i="18"/>
  <c r="AQ36" i="18"/>
  <c r="AO36" i="18"/>
  <c r="AK36" i="18"/>
  <c r="AI36" i="18"/>
  <c r="AE36" i="18"/>
  <c r="AC36" i="18"/>
  <c r="Y36" i="18"/>
  <c r="W36" i="18"/>
  <c r="S36" i="18"/>
  <c r="Q36" i="18"/>
  <c r="M36" i="18"/>
  <c r="K36" i="18"/>
  <c r="G36" i="18"/>
  <c r="E36" i="18"/>
  <c r="BE35" i="18"/>
  <c r="BC35" i="18"/>
  <c r="BB35" i="18"/>
  <c r="BA35" i="18"/>
  <c r="AZ35" i="18"/>
  <c r="AW35" i="18"/>
  <c r="AU35" i="18"/>
  <c r="AQ35" i="18"/>
  <c r="AO35" i="18"/>
  <c r="AK35" i="18"/>
  <c r="AI35" i="18"/>
  <c r="AE35" i="18"/>
  <c r="AC35" i="18"/>
  <c r="Y35" i="18"/>
  <c r="W35" i="18"/>
  <c r="S35" i="18"/>
  <c r="Q35" i="18"/>
  <c r="M35" i="18"/>
  <c r="K35" i="18"/>
  <c r="G35" i="18"/>
  <c r="E35" i="18"/>
  <c r="E12" i="18" l="1"/>
  <c r="G12" i="18"/>
  <c r="K12" i="18"/>
  <c r="M12" i="18"/>
  <c r="Q12" i="18"/>
  <c r="S12" i="18"/>
  <c r="W12" i="18"/>
  <c r="Y12" i="18"/>
  <c r="AI12" i="18"/>
  <c r="AK12" i="18"/>
  <c r="AO12" i="18"/>
  <c r="AQ12" i="18"/>
  <c r="AU12" i="18"/>
  <c r="AW12" i="18"/>
  <c r="AZ12" i="18"/>
  <c r="BA12" i="18"/>
  <c r="BB12" i="18"/>
  <c r="BC12" i="18"/>
  <c r="BD12" i="18"/>
  <c r="BE12" i="18"/>
  <c r="AI13" i="18"/>
  <c r="AK13" i="18"/>
  <c r="AO13" i="18"/>
  <c r="AQ13" i="18"/>
  <c r="AW13" i="18"/>
  <c r="AZ13" i="18"/>
  <c r="BA13" i="18"/>
  <c r="BB13" i="18"/>
  <c r="BD13" i="18"/>
  <c r="BE13" i="18"/>
  <c r="AI14" i="18"/>
  <c r="AK14" i="18"/>
  <c r="AO14" i="18"/>
  <c r="AQ14" i="18"/>
  <c r="AW14" i="18"/>
  <c r="AZ14" i="18"/>
  <c r="BA14" i="18"/>
  <c r="BB14" i="18"/>
  <c r="BD14" i="18"/>
  <c r="BE14" i="18"/>
  <c r="AI15" i="18"/>
  <c r="AK15" i="18"/>
  <c r="AO15" i="18"/>
  <c r="AQ15" i="18"/>
  <c r="AW15" i="18"/>
  <c r="AZ15" i="18"/>
  <c r="BA15" i="18"/>
  <c r="BB15" i="18"/>
  <c r="BC15" i="18"/>
  <c r="BD15" i="18"/>
  <c r="BE15" i="18"/>
  <c r="AI16" i="18"/>
  <c r="AK16" i="18"/>
  <c r="AO16" i="18"/>
  <c r="AQ16" i="18"/>
  <c r="AW16" i="18"/>
  <c r="AZ16" i="18"/>
  <c r="BA16" i="18"/>
  <c r="BB16" i="18"/>
  <c r="BC16" i="18"/>
  <c r="BD16" i="18"/>
  <c r="BE16" i="18"/>
  <c r="AE17" i="18"/>
  <c r="AQ17" i="18"/>
  <c r="AW17" i="18"/>
  <c r="AZ17" i="18"/>
  <c r="BA17" i="18"/>
  <c r="BB17" i="18"/>
  <c r="BC17" i="18"/>
  <c r="BD17" i="18"/>
  <c r="BE17" i="18"/>
  <c r="AE18" i="18"/>
  <c r="AQ18" i="18"/>
  <c r="AW18" i="18"/>
  <c r="AZ18" i="18"/>
  <c r="BA18" i="18"/>
  <c r="BB18" i="18"/>
  <c r="BC18" i="18"/>
  <c r="BD18" i="18"/>
  <c r="BE18" i="18"/>
  <c r="AQ19" i="18"/>
  <c r="AW19" i="18"/>
  <c r="AZ19" i="18"/>
  <c r="BA19" i="18"/>
  <c r="BB19" i="18"/>
  <c r="BC19" i="18"/>
  <c r="BD19" i="18"/>
  <c r="BE19" i="18"/>
  <c r="AW23" i="18"/>
  <c r="AZ23" i="18"/>
  <c r="BA23" i="18"/>
  <c r="BB23" i="18"/>
  <c r="BC23" i="18"/>
  <c r="BD23" i="18"/>
  <c r="BE23" i="18"/>
  <c r="AQ20" i="18"/>
  <c r="AW20" i="18"/>
  <c r="AZ20" i="18"/>
  <c r="BA20" i="18"/>
  <c r="BB20" i="18"/>
  <c r="BC20" i="18"/>
  <c r="BD20" i="18"/>
  <c r="BE20" i="18"/>
  <c r="AQ21" i="18"/>
  <c r="AW21" i="18"/>
  <c r="AZ21" i="18"/>
  <c r="BA21" i="18"/>
  <c r="BB21" i="18"/>
  <c r="BC21" i="18"/>
  <c r="BD21" i="18"/>
  <c r="BE21" i="18"/>
  <c r="AW22" i="18"/>
  <c r="AZ22" i="18"/>
  <c r="BA22" i="18"/>
  <c r="BB22" i="18"/>
  <c r="BC22" i="18"/>
  <c r="BD22" i="18"/>
  <c r="BE22" i="18"/>
  <c r="AK25" i="18"/>
  <c r="AW25" i="18"/>
  <c r="AZ25" i="18"/>
  <c r="BA25" i="18"/>
  <c r="BB25" i="18"/>
  <c r="BC25" i="18"/>
  <c r="BD25" i="18"/>
  <c r="BE25" i="18"/>
  <c r="AK26" i="18"/>
  <c r="AW26" i="18"/>
  <c r="AZ26" i="18"/>
  <c r="BA26" i="18"/>
  <c r="BB26" i="18"/>
  <c r="BC26" i="18"/>
  <c r="BD26" i="18"/>
  <c r="BE26" i="18"/>
  <c r="AK27" i="18"/>
  <c r="AW27" i="18"/>
  <c r="AZ27" i="18"/>
  <c r="BA27" i="18"/>
  <c r="BB27" i="18"/>
  <c r="BC27" i="18"/>
  <c r="BD27" i="18"/>
  <c r="BE27" i="18"/>
  <c r="AK28" i="18"/>
  <c r="AW28" i="18"/>
  <c r="AZ28" i="18"/>
  <c r="BA28" i="18"/>
  <c r="BB28" i="18"/>
  <c r="BC28" i="18"/>
  <c r="BD28" i="18"/>
  <c r="BE28" i="18"/>
  <c r="AK29" i="18"/>
  <c r="AZ29" i="18"/>
  <c r="BA29" i="18"/>
  <c r="BB29" i="18"/>
  <c r="BC29" i="18"/>
  <c r="BD29" i="18"/>
  <c r="BE29" i="18"/>
  <c r="AK30" i="18"/>
  <c r="AO30" i="18"/>
  <c r="AZ30" i="18"/>
  <c r="BA30" i="18"/>
  <c r="BB30" i="18"/>
  <c r="BC30" i="18"/>
  <c r="BD30" i="18"/>
  <c r="BE30" i="18"/>
  <c r="D32" i="18"/>
  <c r="F32" i="18"/>
  <c r="H32" i="18"/>
  <c r="J32" i="18"/>
  <c r="L32" i="18"/>
  <c r="N32" i="18"/>
  <c r="P32" i="18"/>
  <c r="R32" i="18"/>
  <c r="T32" i="18"/>
  <c r="V32" i="18"/>
  <c r="X32" i="18"/>
  <c r="Z32" i="18"/>
  <c r="AB32" i="18"/>
  <c r="AD32" i="18"/>
  <c r="AF32" i="18"/>
  <c r="AH32" i="18"/>
  <c r="AJ32" i="18"/>
  <c r="AL32" i="18"/>
  <c r="AN32" i="18"/>
  <c r="AP32" i="18"/>
  <c r="AR32" i="18"/>
  <c r="AT32" i="18"/>
  <c r="AV32" i="18"/>
  <c r="AX32" i="18"/>
  <c r="D38" i="18"/>
  <c r="E38" i="18" s="1"/>
  <c r="F38" i="18"/>
  <c r="G38" i="18" s="1"/>
  <c r="J38" i="18"/>
  <c r="K38" i="18" s="1"/>
  <c r="L38" i="18"/>
  <c r="M38" i="18" s="1"/>
  <c r="P38" i="18"/>
  <c r="Q38" i="18" s="1"/>
  <c r="R38" i="18"/>
  <c r="S38" i="18" s="1"/>
  <c r="V38" i="18"/>
  <c r="W38" i="18" s="1"/>
  <c r="X38" i="18"/>
  <c r="Y38" i="18" s="1"/>
  <c r="AB38" i="18"/>
  <c r="AC38" i="18" s="1"/>
  <c r="AD38" i="18"/>
  <c r="AE38" i="18" s="1"/>
  <c r="AH38" i="18"/>
  <c r="AI38" i="18" s="1"/>
  <c r="AJ38" i="18"/>
  <c r="AK38" i="18" s="1"/>
  <c r="AN38" i="18"/>
  <c r="AO38" i="18" s="1"/>
  <c r="AP38" i="18"/>
  <c r="AQ38" i="18" s="1"/>
  <c r="AT38" i="18"/>
  <c r="AU38" i="18" s="1"/>
  <c r="AV38" i="18"/>
  <c r="AW38" i="18" s="1"/>
  <c r="I46" i="18"/>
  <c r="O46" i="18"/>
  <c r="U46" i="18"/>
  <c r="AA46" i="18"/>
  <c r="AG46" i="18"/>
  <c r="AM46" i="18"/>
  <c r="AS46" i="18"/>
  <c r="AY46" i="18"/>
  <c r="I47" i="18"/>
  <c r="O47" i="18"/>
  <c r="U47" i="18"/>
  <c r="AA47" i="18"/>
  <c r="AG47" i="18"/>
  <c r="AM47" i="18"/>
  <c r="AS47" i="18"/>
  <c r="AY47" i="18"/>
  <c r="I48" i="18"/>
  <c r="O48" i="18"/>
  <c r="U48" i="18"/>
  <c r="AA48" i="18"/>
  <c r="AG48" i="18"/>
  <c r="AM48" i="18"/>
  <c r="AS48" i="18"/>
  <c r="AY48" i="18"/>
  <c r="I49" i="18"/>
  <c r="O49" i="18"/>
  <c r="U49" i="18"/>
  <c r="AA49" i="18"/>
  <c r="AG49" i="18"/>
  <c r="AM49" i="18"/>
  <c r="AS49" i="18"/>
  <c r="AY49" i="18"/>
  <c r="I50" i="18"/>
  <c r="O50" i="18"/>
  <c r="U50" i="18"/>
  <c r="AA50" i="18"/>
  <c r="AG50" i="18"/>
  <c r="AM50" i="18"/>
  <c r="AS50" i="18"/>
  <c r="AY50" i="18"/>
  <c r="I51" i="18"/>
  <c r="O51" i="18"/>
  <c r="U51" i="18"/>
  <c r="AA51" i="18"/>
  <c r="AG51" i="18"/>
  <c r="AM51" i="18"/>
  <c r="AS51" i="18"/>
  <c r="AY51" i="18"/>
  <c r="I52" i="18"/>
  <c r="O52" i="18"/>
  <c r="U52" i="18"/>
  <c r="AA52" i="18"/>
  <c r="AG52" i="18"/>
  <c r="AM52" i="18"/>
  <c r="AS52" i="18"/>
  <c r="AY52" i="18"/>
  <c r="I53" i="18"/>
  <c r="O53" i="18"/>
  <c r="U53" i="18"/>
  <c r="AA53" i="18"/>
  <c r="AG53" i="18"/>
  <c r="AM53" i="18"/>
  <c r="AS53" i="18"/>
  <c r="AY53" i="18"/>
  <c r="I54" i="18"/>
  <c r="O54" i="18"/>
  <c r="U54" i="18"/>
  <c r="AA54" i="18"/>
  <c r="AG54" i="18"/>
  <c r="AM54" i="18"/>
  <c r="AS54" i="18"/>
  <c r="AY54" i="18"/>
  <c r="I55" i="18"/>
  <c r="O55" i="18"/>
  <c r="U55" i="18"/>
  <c r="AA55" i="18"/>
  <c r="AG55" i="18"/>
  <c r="AM55" i="18"/>
  <c r="AS55" i="18"/>
  <c r="AY55" i="18"/>
  <c r="I56" i="18"/>
  <c r="O56" i="18"/>
  <c r="U56" i="18"/>
  <c r="AA56" i="18"/>
  <c r="AG56" i="18"/>
  <c r="AM56" i="18"/>
  <c r="AS56" i="18"/>
  <c r="AY56" i="18"/>
  <c r="I57" i="18"/>
  <c r="O57" i="18"/>
  <c r="U57" i="18"/>
  <c r="AA57" i="18"/>
  <c r="AG57" i="18"/>
  <c r="AM57" i="18"/>
  <c r="AS57" i="18"/>
  <c r="AY57" i="18"/>
  <c r="AQ32" i="18" l="1"/>
  <c r="M32" i="18"/>
  <c r="BE32" i="18"/>
  <c r="BA32" i="18"/>
  <c r="BD32" i="18"/>
  <c r="AU32" i="18"/>
  <c r="AE32" i="18"/>
  <c r="AK32" i="18"/>
  <c r="U58" i="18"/>
  <c r="W32" i="18"/>
  <c r="BB32" i="18"/>
  <c r="E32" i="18"/>
  <c r="K32" i="18"/>
  <c r="BC32" i="18"/>
  <c r="Q32" i="18"/>
  <c r="AC32" i="18"/>
  <c r="AZ32" i="18"/>
  <c r="AW32" i="18"/>
  <c r="S32" i="18"/>
  <c r="G32" i="18"/>
  <c r="AI32" i="18"/>
  <c r="AZ38" i="18"/>
  <c r="Y32" i="18"/>
  <c r="AO32" i="18"/>
  <c r="BE57" i="18"/>
  <c r="I58" i="18"/>
  <c r="AM58" i="18"/>
  <c r="AG58" i="18"/>
  <c r="AS58" i="18"/>
  <c r="BE53" i="18"/>
  <c r="AA58" i="18"/>
  <c r="BE46" i="18"/>
  <c r="BE54" i="18"/>
  <c r="BE50" i="18"/>
  <c r="AY58" i="18"/>
  <c r="BE56" i="18"/>
  <c r="BE55" i="18"/>
  <c r="O58" i="18"/>
  <c r="BE48" i="18"/>
  <c r="BE47" i="18"/>
  <c r="BE51" i="18"/>
  <c r="BE52" i="18"/>
  <c r="BE49" i="18"/>
  <c r="BC38" i="18"/>
  <c r="BB38" i="18"/>
  <c r="AW73" i="7"/>
  <c r="BE12" i="17"/>
  <c r="BD12" i="17"/>
  <c r="BC12" i="17"/>
  <c r="BA12" i="17"/>
  <c r="BB12" i="17"/>
  <c r="AZ12" i="17"/>
  <c r="BD78" i="7"/>
  <c r="BD79" i="7"/>
  <c r="BD80" i="7"/>
  <c r="BD81" i="7"/>
  <c r="BD77" i="7"/>
  <c r="BD11" i="7"/>
  <c r="BD12" i="7"/>
  <c r="BD13" i="7"/>
  <c r="BD14" i="7"/>
  <c r="BD15" i="7"/>
  <c r="BD26" i="7"/>
  <c r="BD16" i="7"/>
  <c r="BD17" i="7"/>
  <c r="BD18" i="7"/>
  <c r="BD20" i="7"/>
  <c r="BD21" i="7"/>
  <c r="BD22" i="7"/>
  <c r="BD23" i="7"/>
  <c r="BD24" i="7"/>
  <c r="BD25" i="7"/>
  <c r="BD27" i="7"/>
  <c r="BD28" i="7"/>
  <c r="BD29" i="7"/>
  <c r="BD30" i="7"/>
  <c r="BD31" i="7"/>
  <c r="BD32" i="7"/>
  <c r="BD33" i="7"/>
  <c r="BD34" i="7"/>
  <c r="BD35" i="7"/>
  <c r="BD36" i="7"/>
  <c r="BD37" i="7"/>
  <c r="BD38" i="7"/>
  <c r="BD39" i="7"/>
  <c r="BD40" i="7"/>
  <c r="BD41" i="7"/>
  <c r="BD42" i="7"/>
  <c r="BD43" i="7"/>
  <c r="BD44" i="7"/>
  <c r="BD45" i="7"/>
  <c r="BD46" i="7"/>
  <c r="BD47" i="7"/>
  <c r="BD48" i="7"/>
  <c r="BD49" i="7"/>
  <c r="BD50" i="7"/>
  <c r="BD51" i="7"/>
  <c r="BD52" i="7"/>
  <c r="BD53" i="7"/>
  <c r="BD54" i="7"/>
  <c r="BD55" i="7"/>
  <c r="BD56" i="7"/>
  <c r="BD57" i="7"/>
  <c r="BD58" i="7"/>
  <c r="BD59" i="7"/>
  <c r="BD60" i="7"/>
  <c r="BD61" i="7"/>
  <c r="BD62" i="7"/>
  <c r="AW13" i="17"/>
  <c r="AW14" i="17"/>
  <c r="AW15" i="17"/>
  <c r="AW16" i="17"/>
  <c r="AW17" i="17"/>
  <c r="AW18" i="17"/>
  <c r="AW19" i="17"/>
  <c r="AW20" i="17"/>
  <c r="AW21" i="17"/>
  <c r="AW22" i="17"/>
  <c r="AW23" i="17"/>
  <c r="AW24" i="17"/>
  <c r="AW25" i="17"/>
  <c r="AW26" i="17"/>
  <c r="AW27" i="17"/>
  <c r="AW28" i="17"/>
  <c r="AW29" i="17"/>
  <c r="AW30" i="17"/>
  <c r="AW31" i="17"/>
  <c r="AW32" i="17"/>
  <c r="AW33" i="17"/>
  <c r="AU13" i="17"/>
  <c r="AU14" i="17"/>
  <c r="AU15" i="17"/>
  <c r="AU16" i="17"/>
  <c r="AU17" i="17"/>
  <c r="AU18" i="17"/>
  <c r="AU19" i="17"/>
  <c r="AU20" i="17"/>
  <c r="AU21" i="17"/>
  <c r="AU22" i="17"/>
  <c r="AU23" i="17"/>
  <c r="AU24" i="17"/>
  <c r="AU25" i="17"/>
  <c r="AU26" i="17"/>
  <c r="AU27" i="17"/>
  <c r="AU28" i="17"/>
  <c r="AU29" i="17"/>
  <c r="AU30" i="17"/>
  <c r="AU31" i="17"/>
  <c r="AU32" i="17"/>
  <c r="AU33" i="17"/>
  <c r="AQ13" i="17"/>
  <c r="AQ14" i="17"/>
  <c r="AQ15" i="17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29" i="17"/>
  <c r="AQ30" i="17"/>
  <c r="AQ31" i="17"/>
  <c r="AQ32" i="17"/>
  <c r="AQ33" i="17"/>
  <c r="AO13" i="17"/>
  <c r="AO14" i="17"/>
  <c r="AO15" i="17"/>
  <c r="AO16" i="17"/>
  <c r="AO17" i="17"/>
  <c r="AO18" i="17"/>
  <c r="AO19" i="17"/>
  <c r="AO20" i="17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W12" i="17"/>
  <c r="AU12" i="17"/>
  <c r="AQ12" i="17"/>
  <c r="AO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12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15" i="17"/>
  <c r="AE16" i="17"/>
  <c r="AE13" i="17"/>
  <c r="AE14" i="17"/>
  <c r="AE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Y12" i="17"/>
  <c r="W12" i="17"/>
  <c r="S12" i="17"/>
  <c r="Q12" i="17"/>
  <c r="M12" i="17"/>
  <c r="K12" i="17"/>
  <c r="G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12" i="17"/>
  <c r="AC12" i="17"/>
  <c r="BE58" i="18" l="1"/>
  <c r="AY59" i="17"/>
  <c r="AS59" i="17"/>
  <c r="AM59" i="17"/>
  <c r="AG59" i="17"/>
  <c r="AA59" i="17"/>
  <c r="U59" i="17"/>
  <c r="O59" i="17"/>
  <c r="I59" i="17"/>
  <c r="AY58" i="17"/>
  <c r="AS58" i="17"/>
  <c r="AM58" i="17"/>
  <c r="AG58" i="17"/>
  <c r="AA58" i="17"/>
  <c r="U58" i="17"/>
  <c r="O58" i="17"/>
  <c r="I58" i="17"/>
  <c r="AY57" i="17"/>
  <c r="AS57" i="17"/>
  <c r="AM57" i="17"/>
  <c r="AG57" i="17"/>
  <c r="AA57" i="17"/>
  <c r="U57" i="17"/>
  <c r="O57" i="17"/>
  <c r="I57" i="17"/>
  <c r="AY56" i="17"/>
  <c r="AS56" i="17"/>
  <c r="AM56" i="17"/>
  <c r="AG56" i="17"/>
  <c r="AA56" i="17"/>
  <c r="U56" i="17"/>
  <c r="O56" i="17"/>
  <c r="I56" i="17"/>
  <c r="AY55" i="17"/>
  <c r="AS55" i="17"/>
  <c r="AM55" i="17"/>
  <c r="AG55" i="17"/>
  <c r="AA55" i="17"/>
  <c r="U55" i="17"/>
  <c r="O55" i="17"/>
  <c r="I55" i="17"/>
  <c r="AY54" i="17"/>
  <c r="AS54" i="17"/>
  <c r="AM54" i="17"/>
  <c r="AG54" i="17"/>
  <c r="AA54" i="17"/>
  <c r="U54" i="17"/>
  <c r="O54" i="17"/>
  <c r="I54" i="17"/>
  <c r="AY53" i="17"/>
  <c r="AS53" i="17"/>
  <c r="AM53" i="17"/>
  <c r="AG53" i="17"/>
  <c r="AA53" i="17"/>
  <c r="U53" i="17"/>
  <c r="O53" i="17"/>
  <c r="I53" i="17"/>
  <c r="AY52" i="17"/>
  <c r="AS52" i="17"/>
  <c r="AM52" i="17"/>
  <c r="AG52" i="17"/>
  <c r="AA52" i="17"/>
  <c r="U52" i="17"/>
  <c r="O52" i="17"/>
  <c r="O60" i="17" s="1"/>
  <c r="I52" i="17"/>
  <c r="AY51" i="17"/>
  <c r="AS51" i="17"/>
  <c r="AM51" i="17"/>
  <c r="AG51" i="17"/>
  <c r="AA51" i="17"/>
  <c r="U51" i="17"/>
  <c r="O51" i="17"/>
  <c r="I51" i="17"/>
  <c r="AY50" i="17"/>
  <c r="AS50" i="17"/>
  <c r="AM50" i="17"/>
  <c r="AG50" i="17"/>
  <c r="AA50" i="17"/>
  <c r="U50" i="17"/>
  <c r="O50" i="17"/>
  <c r="I50" i="17"/>
  <c r="AY49" i="17"/>
  <c r="AS49" i="17"/>
  <c r="AM49" i="17"/>
  <c r="AG49" i="17"/>
  <c r="AA49" i="17"/>
  <c r="U49" i="17"/>
  <c r="O49" i="17"/>
  <c r="I49" i="17"/>
  <c r="AY48" i="17"/>
  <c r="AS48" i="17"/>
  <c r="AM48" i="17"/>
  <c r="AG48" i="17"/>
  <c r="AA48" i="17"/>
  <c r="AA60" i="17" s="1"/>
  <c r="U48" i="17"/>
  <c r="U60" i="17" s="1"/>
  <c r="O48" i="17"/>
  <c r="I48" i="17"/>
  <c r="I60" i="17" s="1"/>
  <c r="BC40" i="17"/>
  <c r="BA40" i="17"/>
  <c r="AV40" i="17"/>
  <c r="AW40" i="17" s="1"/>
  <c r="AU40" i="17"/>
  <c r="AT40" i="17"/>
  <c r="AQ40" i="17"/>
  <c r="AP40" i="17"/>
  <c r="AO40" i="17"/>
  <c r="AN40" i="17"/>
  <c r="AJ40" i="17"/>
  <c r="AK40" i="17" s="1"/>
  <c r="AI40" i="17"/>
  <c r="AH40" i="17"/>
  <c r="AE40" i="17"/>
  <c r="AD40" i="17"/>
  <c r="AC40" i="17"/>
  <c r="AB40" i="17"/>
  <c r="X40" i="17"/>
  <c r="Y40" i="17" s="1"/>
  <c r="W40" i="17"/>
  <c r="V40" i="17"/>
  <c r="S40" i="17"/>
  <c r="R40" i="17"/>
  <c r="Q40" i="17"/>
  <c r="P40" i="17"/>
  <c r="L40" i="17"/>
  <c r="M40" i="17" s="1"/>
  <c r="K40" i="17"/>
  <c r="J40" i="17"/>
  <c r="G40" i="17"/>
  <c r="F40" i="17"/>
  <c r="BB40" i="17" s="1"/>
  <c r="E40" i="17"/>
  <c r="D40" i="17"/>
  <c r="AZ40" i="17" s="1"/>
  <c r="BE39" i="17"/>
  <c r="BC39" i="17"/>
  <c r="BB39" i="17"/>
  <c r="BA39" i="17"/>
  <c r="AZ39" i="17"/>
  <c r="AW39" i="17"/>
  <c r="AU39" i="17"/>
  <c r="AQ39" i="17"/>
  <c r="AO39" i="17"/>
  <c r="AK39" i="17"/>
  <c r="AI39" i="17"/>
  <c r="AE39" i="17"/>
  <c r="AC39" i="17"/>
  <c r="Y39" i="17"/>
  <c r="W39" i="17"/>
  <c r="S39" i="17"/>
  <c r="Q39" i="17"/>
  <c r="M39" i="17"/>
  <c r="K39" i="17"/>
  <c r="G39" i="17"/>
  <c r="E39" i="17"/>
  <c r="BE38" i="17"/>
  <c r="BC38" i="17"/>
  <c r="BB38" i="17"/>
  <c r="BA38" i="17"/>
  <c r="AZ38" i="17"/>
  <c r="AW38" i="17"/>
  <c r="AU38" i="17"/>
  <c r="AQ38" i="17"/>
  <c r="AO38" i="17"/>
  <c r="AK38" i="17"/>
  <c r="AI38" i="17"/>
  <c r="AE38" i="17"/>
  <c r="AC38" i="17"/>
  <c r="Y38" i="17"/>
  <c r="W38" i="17"/>
  <c r="S38" i="17"/>
  <c r="Q38" i="17"/>
  <c r="M38" i="17"/>
  <c r="K38" i="17"/>
  <c r="G38" i="17"/>
  <c r="E38" i="17"/>
  <c r="BE37" i="17"/>
  <c r="BC37" i="17"/>
  <c r="BB37" i="17"/>
  <c r="BA37" i="17"/>
  <c r="AZ37" i="17"/>
  <c r="AW37" i="17"/>
  <c r="AU37" i="17"/>
  <c r="AQ37" i="17"/>
  <c r="AO37" i="17"/>
  <c r="AK37" i="17"/>
  <c r="AI37" i="17"/>
  <c r="AE37" i="17"/>
  <c r="AC37" i="17"/>
  <c r="Y37" i="17"/>
  <c r="W37" i="17"/>
  <c r="S37" i="17"/>
  <c r="Q37" i="17"/>
  <c r="M37" i="17"/>
  <c r="K37" i="17"/>
  <c r="G37" i="17"/>
  <c r="E37" i="17"/>
  <c r="AX34" i="17"/>
  <c r="AV34" i="17"/>
  <c r="AT34" i="17"/>
  <c r="AR34" i="17"/>
  <c r="AP34" i="17"/>
  <c r="AN34" i="17"/>
  <c r="AL34" i="17"/>
  <c r="AJ34" i="17"/>
  <c r="AH34" i="17"/>
  <c r="AF34" i="17"/>
  <c r="AD34" i="17"/>
  <c r="AB34" i="17"/>
  <c r="Z34" i="17"/>
  <c r="X34" i="17"/>
  <c r="V34" i="17"/>
  <c r="T34" i="17"/>
  <c r="R34" i="17"/>
  <c r="P34" i="17"/>
  <c r="N34" i="17"/>
  <c r="L34" i="17"/>
  <c r="J34" i="17"/>
  <c r="H34" i="17"/>
  <c r="F34" i="17"/>
  <c r="D34" i="17"/>
  <c r="BE33" i="17"/>
  <c r="BD33" i="17"/>
  <c r="BC33" i="17"/>
  <c r="BB33" i="17"/>
  <c r="BA33" i="17"/>
  <c r="AZ33" i="17"/>
  <c r="AC33" i="17"/>
  <c r="G33" i="17"/>
  <c r="BE32" i="17"/>
  <c r="BD32" i="17"/>
  <c r="BC32" i="17"/>
  <c r="BB32" i="17"/>
  <c r="BA32" i="17"/>
  <c r="AZ32" i="17"/>
  <c r="G32" i="17"/>
  <c r="BE31" i="17"/>
  <c r="BD31" i="17"/>
  <c r="BC31" i="17"/>
  <c r="BB31" i="17"/>
  <c r="BA31" i="17"/>
  <c r="AZ31" i="17"/>
  <c r="G31" i="17"/>
  <c r="BE30" i="17"/>
  <c r="BD30" i="17"/>
  <c r="BC30" i="17"/>
  <c r="BB30" i="17"/>
  <c r="BA30" i="17"/>
  <c r="AZ30" i="17"/>
  <c r="G30" i="17"/>
  <c r="BE29" i="17"/>
  <c r="BD29" i="17"/>
  <c r="BC29" i="17"/>
  <c r="BB29" i="17"/>
  <c r="BA29" i="17"/>
  <c r="AZ29" i="17"/>
  <c r="G29" i="17"/>
  <c r="BE28" i="17"/>
  <c r="BD28" i="17"/>
  <c r="BC28" i="17"/>
  <c r="BB28" i="17"/>
  <c r="BA28" i="17"/>
  <c r="AZ28" i="17"/>
  <c r="G28" i="17"/>
  <c r="BE27" i="17"/>
  <c r="BD27" i="17"/>
  <c r="BC27" i="17"/>
  <c r="BB27" i="17"/>
  <c r="BA27" i="17"/>
  <c r="AZ27" i="17"/>
  <c r="G27" i="17"/>
  <c r="BE26" i="17"/>
  <c r="BD26" i="17"/>
  <c r="BC26" i="17"/>
  <c r="BB26" i="17"/>
  <c r="BA26" i="17"/>
  <c r="AZ26" i="17"/>
  <c r="G26" i="17"/>
  <c r="BE25" i="17"/>
  <c r="BD25" i="17"/>
  <c r="BC25" i="17"/>
  <c r="BB25" i="17"/>
  <c r="BA25" i="17"/>
  <c r="AZ25" i="17"/>
  <c r="G25" i="17"/>
  <c r="BE24" i="17"/>
  <c r="BD24" i="17"/>
  <c r="BC24" i="17"/>
  <c r="BB24" i="17"/>
  <c r="BA24" i="17"/>
  <c r="AZ24" i="17"/>
  <c r="G24" i="17"/>
  <c r="BE23" i="17"/>
  <c r="BD23" i="17"/>
  <c r="BC23" i="17"/>
  <c r="BB23" i="17"/>
  <c r="BA23" i="17"/>
  <c r="AZ23" i="17"/>
  <c r="G23" i="17"/>
  <c r="BE22" i="17"/>
  <c r="BD22" i="17"/>
  <c r="BC22" i="17"/>
  <c r="BB22" i="17"/>
  <c r="BA22" i="17"/>
  <c r="AZ22" i="17"/>
  <c r="G22" i="17"/>
  <c r="BE21" i="17"/>
  <c r="BD21" i="17"/>
  <c r="BC21" i="17"/>
  <c r="BB21" i="17"/>
  <c r="BA21" i="17"/>
  <c r="AZ21" i="17"/>
  <c r="G21" i="17"/>
  <c r="BE20" i="17"/>
  <c r="BD20" i="17"/>
  <c r="BC20" i="17"/>
  <c r="BB20" i="17"/>
  <c r="BA20" i="17"/>
  <c r="AZ20" i="17"/>
  <c r="G20" i="17"/>
  <c r="BE19" i="17"/>
  <c r="BD19" i="17"/>
  <c r="BC19" i="17"/>
  <c r="BB19" i="17"/>
  <c r="BA19" i="17"/>
  <c r="AZ19" i="17"/>
  <c r="G19" i="17"/>
  <c r="BE18" i="17"/>
  <c r="BD18" i="17"/>
  <c r="BC18" i="17"/>
  <c r="BB18" i="17"/>
  <c r="BA18" i="17"/>
  <c r="AZ18" i="17"/>
  <c r="AZ34" i="17" s="1"/>
  <c r="G18" i="17"/>
  <c r="BE17" i="17"/>
  <c r="BD17" i="17"/>
  <c r="BC17" i="17"/>
  <c r="BB17" i="17"/>
  <c r="BA17" i="17"/>
  <c r="AZ17" i="17"/>
  <c r="G17" i="17"/>
  <c r="BE16" i="17"/>
  <c r="BD16" i="17"/>
  <c r="BC16" i="17"/>
  <c r="BB16" i="17"/>
  <c r="BA16" i="17"/>
  <c r="AZ16" i="17"/>
  <c r="M34" i="17"/>
  <c r="G16" i="17"/>
  <c r="BE15" i="17"/>
  <c r="BD15" i="17"/>
  <c r="BC15" i="17"/>
  <c r="BB15" i="17"/>
  <c r="BA15" i="17"/>
  <c r="AZ15" i="17"/>
  <c r="AC34" i="17"/>
  <c r="G15" i="17"/>
  <c r="BE14" i="17"/>
  <c r="BD14" i="17"/>
  <c r="BC14" i="17"/>
  <c r="BB14" i="17"/>
  <c r="BA14" i="17"/>
  <c r="AZ14" i="17"/>
  <c r="AE34" i="17"/>
  <c r="W34" i="17"/>
  <c r="G14" i="17"/>
  <c r="BE13" i="17"/>
  <c r="BE34" i="17" s="1"/>
  <c r="BD13" i="17"/>
  <c r="BC13" i="17"/>
  <c r="BC34" i="17" s="1"/>
  <c r="BB13" i="17"/>
  <c r="BB34" i="17" s="1"/>
  <c r="BA13" i="17"/>
  <c r="BA34" i="17" s="1"/>
  <c r="AZ13" i="17"/>
  <c r="AW34" i="17"/>
  <c r="AU34" i="17"/>
  <c r="AQ34" i="17"/>
  <c r="AO34" i="17"/>
  <c r="AK34" i="17"/>
  <c r="AI34" i="17"/>
  <c r="Y34" i="17"/>
  <c r="S34" i="17"/>
  <c r="Q34" i="17"/>
  <c r="K34" i="17"/>
  <c r="G13" i="17"/>
  <c r="G34" i="17" s="1"/>
  <c r="E34" i="17"/>
  <c r="BD34" i="17" l="1"/>
  <c r="AS60" i="17"/>
  <c r="AM60" i="17"/>
  <c r="AG60" i="17"/>
  <c r="AY60" i="17"/>
  <c r="BE49" i="17"/>
  <c r="BE50" i="17"/>
  <c r="BE51" i="17"/>
  <c r="BE52" i="17"/>
  <c r="BE53" i="17"/>
  <c r="BE54" i="17"/>
  <c r="BE55" i="17"/>
  <c r="BE56" i="17"/>
  <c r="BE57" i="17"/>
  <c r="BE58" i="17"/>
  <c r="BE59" i="17"/>
  <c r="BE60" i="17"/>
  <c r="BE48" i="17"/>
  <c r="AW11" i="7"/>
  <c r="AW12" i="7"/>
  <c r="AW13" i="7"/>
  <c r="AW14" i="7"/>
  <c r="AW15" i="7"/>
  <c r="AW26" i="7"/>
  <c r="AW16" i="7"/>
  <c r="AW17" i="7"/>
  <c r="AW18" i="7"/>
  <c r="AW20" i="7"/>
  <c r="AW21" i="7"/>
  <c r="AW22" i="7"/>
  <c r="AW23" i="7"/>
  <c r="AW24" i="7"/>
  <c r="AW25" i="7"/>
  <c r="AW27" i="7"/>
  <c r="AW28" i="7"/>
  <c r="AW29" i="7"/>
  <c r="AW30" i="7"/>
  <c r="AW31" i="7"/>
  <c r="AW32" i="7"/>
  <c r="AW33" i="7"/>
  <c r="AW34" i="7"/>
  <c r="AW35" i="7"/>
  <c r="AW36" i="7"/>
  <c r="AW37" i="7"/>
  <c r="AW38" i="7"/>
  <c r="AW39" i="7"/>
  <c r="AW40" i="7"/>
  <c r="AW41" i="7"/>
  <c r="AW42" i="7"/>
  <c r="AW43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W56" i="7"/>
  <c r="AW57" i="7"/>
  <c r="AW58" i="7"/>
  <c r="AW59" i="7"/>
  <c r="AW60" i="7"/>
  <c r="AW61" i="7"/>
  <c r="AW62" i="7"/>
  <c r="AU11" i="7"/>
  <c r="AU12" i="7"/>
  <c r="AU13" i="7"/>
  <c r="AU14" i="7"/>
  <c r="AU15" i="7"/>
  <c r="AU26" i="7"/>
  <c r="AU16" i="7"/>
  <c r="AU17" i="7"/>
  <c r="AU18" i="7"/>
  <c r="AU20" i="7"/>
  <c r="AU21" i="7"/>
  <c r="AU22" i="7"/>
  <c r="AU23" i="7"/>
  <c r="AU24" i="7"/>
  <c r="AU25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Q53" i="7"/>
  <c r="AQ54" i="7"/>
  <c r="AQ55" i="7"/>
  <c r="AQ56" i="7"/>
  <c r="AQ57" i="7"/>
  <c r="AQ58" i="7"/>
  <c r="AQ59" i="7"/>
  <c r="AQ60" i="7"/>
  <c r="AQ61" i="7"/>
  <c r="AQ62" i="7"/>
  <c r="AQ11" i="7"/>
  <c r="AQ12" i="7"/>
  <c r="AQ13" i="7"/>
  <c r="AQ14" i="7"/>
  <c r="AQ15" i="7"/>
  <c r="AQ26" i="7"/>
  <c r="AQ16" i="7"/>
  <c r="AQ17" i="7"/>
  <c r="AQ18" i="7"/>
  <c r="AQ20" i="7"/>
  <c r="AQ21" i="7"/>
  <c r="AQ22" i="7"/>
  <c r="AQ23" i="7"/>
  <c r="AQ24" i="7"/>
  <c r="AQ25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O11" i="7"/>
  <c r="AO12" i="7"/>
  <c r="AO13" i="7"/>
  <c r="AO14" i="7"/>
  <c r="AO15" i="7"/>
  <c r="AO26" i="7"/>
  <c r="AO16" i="7"/>
  <c r="AO17" i="7"/>
  <c r="AO18" i="7"/>
  <c r="AO20" i="7"/>
  <c r="AO21" i="7"/>
  <c r="AO22" i="7"/>
  <c r="AO23" i="7"/>
  <c r="AO24" i="7"/>
  <c r="AO25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K50" i="7"/>
  <c r="AQ52" i="7"/>
  <c r="AQ51" i="7"/>
  <c r="AK11" i="7"/>
  <c r="AK12" i="7"/>
  <c r="AK13" i="7"/>
  <c r="AK14" i="7"/>
  <c r="AK15" i="7"/>
  <c r="AK26" i="7"/>
  <c r="AK16" i="7"/>
  <c r="AK17" i="7"/>
  <c r="AK18" i="7"/>
  <c r="AK20" i="7"/>
  <c r="AK21" i="7"/>
  <c r="AK22" i="7"/>
  <c r="AK23" i="7"/>
  <c r="AK24" i="7"/>
  <c r="AK25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I61" i="7"/>
  <c r="AI62" i="7"/>
  <c r="AI50" i="7"/>
  <c r="AI51" i="7"/>
  <c r="AI52" i="7"/>
  <c r="AI53" i="7"/>
  <c r="AI54" i="7"/>
  <c r="AI55" i="7"/>
  <c r="AI56" i="7"/>
  <c r="AI57" i="7"/>
  <c r="AI58" i="7"/>
  <c r="AI59" i="7"/>
  <c r="AI49" i="7"/>
  <c r="AI11" i="7"/>
  <c r="AI12" i="7"/>
  <c r="AI13" i="7"/>
  <c r="AI14" i="7"/>
  <c r="AI15" i="7"/>
  <c r="AI26" i="7"/>
  <c r="AI16" i="7"/>
  <c r="AI17" i="7"/>
  <c r="AI18" i="7"/>
  <c r="AI20" i="7"/>
  <c r="AI21" i="7"/>
  <c r="AI22" i="7"/>
  <c r="AI23" i="7"/>
  <c r="AI24" i="7"/>
  <c r="AI25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E11" i="7"/>
  <c r="AE12" i="7"/>
  <c r="AE13" i="7"/>
  <c r="AE14" i="7"/>
  <c r="AE15" i="7"/>
  <c r="AE26" i="7"/>
  <c r="AE16" i="7"/>
  <c r="AE17" i="7"/>
  <c r="AE18" i="7"/>
  <c r="AE20" i="7"/>
  <c r="AE21" i="7"/>
  <c r="AE22" i="7"/>
  <c r="AE23" i="7"/>
  <c r="AE24" i="7"/>
  <c r="AE25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60" i="7"/>
  <c r="AE61" i="7"/>
  <c r="AE62" i="7"/>
  <c r="AC60" i="7"/>
  <c r="AC61" i="7"/>
  <c r="AC62" i="7"/>
  <c r="AC11" i="7"/>
  <c r="AC12" i="7"/>
  <c r="AC13" i="7"/>
  <c r="AC14" i="7"/>
  <c r="AC15" i="7"/>
  <c r="AC26" i="7"/>
  <c r="AC16" i="7"/>
  <c r="AC17" i="7"/>
  <c r="AC18" i="7"/>
  <c r="AC20" i="7"/>
  <c r="AC21" i="7"/>
  <c r="AC22" i="7"/>
  <c r="AC23" i="7"/>
  <c r="AC24" i="7"/>
  <c r="AC25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Y57" i="7"/>
  <c r="Y58" i="7"/>
  <c r="Y59" i="7"/>
  <c r="Y60" i="7"/>
  <c r="Y61" i="7"/>
  <c r="Y62" i="7"/>
  <c r="Y49" i="7"/>
  <c r="Y50" i="7"/>
  <c r="Y51" i="7"/>
  <c r="Y52" i="7"/>
  <c r="Y53" i="7"/>
  <c r="Y54" i="7"/>
  <c r="Y11" i="7"/>
  <c r="Y12" i="7"/>
  <c r="Y13" i="7"/>
  <c r="Y14" i="7"/>
  <c r="Y15" i="7"/>
  <c r="Y26" i="7"/>
  <c r="Y16" i="7"/>
  <c r="Y17" i="7"/>
  <c r="Y18" i="7"/>
  <c r="Y20" i="7"/>
  <c r="Y21" i="7"/>
  <c r="Y22" i="7"/>
  <c r="Y23" i="7"/>
  <c r="Y24" i="7"/>
  <c r="Y25" i="7"/>
  <c r="Y27" i="7"/>
  <c r="Y28" i="7"/>
  <c r="Y29" i="7"/>
  <c r="Y30" i="7"/>
  <c r="Y31" i="7"/>
  <c r="Y32" i="7"/>
  <c r="Y33" i="7"/>
  <c r="Y34" i="7"/>
  <c r="Y35" i="7"/>
  <c r="Y36" i="7"/>
  <c r="Y37" i="7"/>
  <c r="Y3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48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11" i="7"/>
  <c r="S12" i="7"/>
  <c r="S13" i="7"/>
  <c r="S14" i="7"/>
  <c r="S15" i="7"/>
  <c r="S26" i="7"/>
  <c r="S16" i="7"/>
  <c r="S17" i="7"/>
  <c r="S18" i="7"/>
  <c r="S20" i="7"/>
  <c r="S21" i="7"/>
  <c r="S22" i="7"/>
  <c r="S23" i="7"/>
  <c r="S24" i="7"/>
  <c r="S25" i="7"/>
  <c r="S27" i="7"/>
  <c r="S28" i="7"/>
  <c r="S29" i="7"/>
  <c r="S30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11" i="7"/>
  <c r="Q12" i="7"/>
  <c r="Q13" i="7"/>
  <c r="Q14" i="7"/>
  <c r="Q15" i="7"/>
  <c r="Q26" i="7"/>
  <c r="Q16" i="7"/>
  <c r="Q17" i="7"/>
  <c r="Q18" i="7"/>
  <c r="Q20" i="7"/>
  <c r="Q21" i="7"/>
  <c r="Q22" i="7"/>
  <c r="Q23" i="7"/>
  <c r="Q24" i="7"/>
  <c r="Q25" i="7"/>
  <c r="Q27" i="7"/>
  <c r="Q28" i="7"/>
  <c r="Q29" i="7"/>
  <c r="Q30" i="7"/>
  <c r="Q31" i="7"/>
  <c r="M11" i="7"/>
  <c r="M12" i="7"/>
  <c r="M13" i="7"/>
  <c r="M14" i="7"/>
  <c r="M15" i="7"/>
  <c r="M16" i="7"/>
  <c r="M17" i="7"/>
  <c r="M18" i="7"/>
  <c r="M20" i="7"/>
  <c r="K11" i="7"/>
  <c r="K12" i="7"/>
  <c r="K13" i="7"/>
  <c r="K14" i="7"/>
  <c r="K15" i="7"/>
  <c r="K16" i="7"/>
  <c r="K17" i="7"/>
  <c r="K18" i="7"/>
  <c r="K20" i="7"/>
  <c r="K21" i="7"/>
  <c r="K22" i="7"/>
  <c r="E21" i="7"/>
  <c r="E22" i="7"/>
  <c r="E23" i="7"/>
  <c r="E24" i="7"/>
  <c r="E25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G20" i="7"/>
  <c r="G21" i="7"/>
  <c r="G22" i="7"/>
  <c r="G23" i="7"/>
  <c r="G24" i="7"/>
  <c r="G25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10" i="7"/>
  <c r="BE61" i="7"/>
  <c r="BE60" i="7"/>
  <c r="BE52" i="7"/>
  <c r="BE34" i="7"/>
  <c r="BC47" i="7"/>
  <c r="AZ61" i="7"/>
  <c r="AZ60" i="7"/>
  <c r="BB62" i="7"/>
  <c r="BB61" i="7"/>
  <c r="BB60" i="7"/>
  <c r="BB52" i="7"/>
  <c r="BB47" i="7"/>
  <c r="BB34" i="7"/>
  <c r="BB20" i="7"/>
  <c r="BC20" i="7"/>
  <c r="BC30" i="7"/>
  <c r="BC34" i="7"/>
  <c r="BC41" i="7"/>
  <c r="BC40" i="7"/>
  <c r="BC62" i="7"/>
  <c r="BC61" i="7"/>
  <c r="BC60" i="7"/>
  <c r="BC59" i="7"/>
  <c r="BC52" i="7"/>
  <c r="BA51" i="7"/>
  <c r="BA52" i="7"/>
  <c r="BA50" i="7"/>
  <c r="BA42" i="7"/>
  <c r="BA39" i="7"/>
  <c r="BA34" i="7"/>
  <c r="BA33" i="7"/>
  <c r="BA31" i="7"/>
  <c r="BA22" i="7"/>
  <c r="BA21" i="7"/>
  <c r="BA20" i="7"/>
  <c r="BA18" i="7"/>
  <c r="BA17" i="7"/>
  <c r="BA15" i="7"/>
  <c r="BA14" i="7"/>
  <c r="BA12" i="7"/>
  <c r="BB36" i="7" l="1"/>
  <c r="BC36" i="7"/>
  <c r="BE36" i="7"/>
  <c r="Q36" i="7"/>
  <c r="AZ36" i="7"/>
  <c r="W16" i="7"/>
  <c r="W27" i="7"/>
  <c r="W28" i="7"/>
  <c r="BE27" i="7"/>
  <c r="BC27" i="7"/>
  <c r="BB27" i="7"/>
  <c r="BA27" i="7"/>
  <c r="AZ27" i="7"/>
  <c r="M27" i="7"/>
  <c r="K27" i="7"/>
  <c r="BE16" i="7"/>
  <c r="BC16" i="7"/>
  <c r="BB16" i="7"/>
  <c r="BA16" i="7"/>
  <c r="AZ16" i="7"/>
  <c r="G16" i="7"/>
  <c r="E16" i="7"/>
  <c r="BE47" i="7"/>
  <c r="BA47" i="7"/>
  <c r="AZ47" i="7"/>
  <c r="G10" i="7" l="1"/>
  <c r="E20" i="7" l="1"/>
  <c r="AZ20" i="7"/>
  <c r="BE20" i="7"/>
  <c r="AV75" i="7" l="1"/>
  <c r="AT75" i="7"/>
  <c r="AP75" i="7"/>
  <c r="AN75" i="7"/>
  <c r="AJ75" i="7"/>
  <c r="AH75" i="7"/>
  <c r="AD75" i="7"/>
  <c r="AB75" i="7"/>
  <c r="X75" i="7"/>
  <c r="V75" i="7"/>
  <c r="R75" i="7"/>
  <c r="P75" i="7"/>
  <c r="AW65" i="7"/>
  <c r="AU73" i="7"/>
  <c r="AU65" i="7"/>
  <c r="AQ65" i="7"/>
  <c r="AO65" i="7"/>
  <c r="AK74" i="7"/>
  <c r="AK73" i="7"/>
  <c r="AI74" i="7"/>
  <c r="AI73" i="7"/>
  <c r="AE73" i="7"/>
  <c r="AE71" i="7"/>
  <c r="W73" i="7"/>
  <c r="W71" i="7"/>
  <c r="K71" i="7"/>
  <c r="E65" i="7"/>
  <c r="L75" i="7"/>
  <c r="J75" i="7"/>
  <c r="F75" i="7"/>
  <c r="D75" i="7"/>
  <c r="BE49" i="7"/>
  <c r="BC49" i="7"/>
  <c r="BB49" i="7"/>
  <c r="BA49" i="7"/>
  <c r="AZ49" i="7"/>
  <c r="M21" i="7"/>
  <c r="BE11" i="7"/>
  <c r="BC11" i="7"/>
  <c r="BB11" i="7"/>
  <c r="BA11" i="7"/>
  <c r="AZ11" i="7"/>
  <c r="W11" i="7"/>
  <c r="G11" i="7"/>
  <c r="E11" i="7"/>
  <c r="BE18" i="7"/>
  <c r="AZ12" i="7"/>
  <c r="AZ10" i="7"/>
  <c r="AZ18" i="7"/>
  <c r="AZ17" i="7"/>
  <c r="AZ15" i="7"/>
  <c r="AZ14" i="7"/>
  <c r="BC18" i="7"/>
  <c r="BC17" i="7"/>
  <c r="BB18" i="7"/>
  <c r="BB17" i="7"/>
  <c r="BE17" i="7"/>
  <c r="BE15" i="7"/>
  <c r="BE14" i="7"/>
  <c r="BE12" i="7"/>
  <c r="AI60" i="7"/>
  <c r="Q34" i="7" l="1"/>
  <c r="K29" i="7"/>
  <c r="Q33" i="7"/>
  <c r="M28" i="7"/>
  <c r="K28" i="7"/>
  <c r="G14" i="7" l="1"/>
  <c r="BB14" i="7"/>
  <c r="BC14" i="7"/>
  <c r="E14" i="7"/>
  <c r="E12" i="7"/>
  <c r="E17" i="7"/>
  <c r="G17" i="7"/>
  <c r="BE65" i="7" l="1"/>
  <c r="BC65" i="7"/>
  <c r="BA65" i="7"/>
  <c r="AK65" i="7"/>
  <c r="AI65" i="7"/>
  <c r="AE65" i="7"/>
  <c r="AC65" i="7"/>
  <c r="Y65" i="7"/>
  <c r="W65" i="7"/>
  <c r="S65" i="7"/>
  <c r="Q65" i="7"/>
  <c r="M65" i="7"/>
  <c r="K65" i="7"/>
  <c r="BE73" i="7"/>
  <c r="BA73" i="7"/>
  <c r="AQ73" i="7"/>
  <c r="AO73" i="7"/>
  <c r="AC73" i="7"/>
  <c r="Y73" i="7"/>
  <c r="S73" i="7"/>
  <c r="Q73" i="7"/>
  <c r="M73" i="7"/>
  <c r="K73" i="7"/>
  <c r="G73" i="7"/>
  <c r="E73" i="7"/>
  <c r="AE56" i="7"/>
  <c r="Y55" i="7"/>
  <c r="Y45" i="7" l="1"/>
  <c r="W45" i="7"/>
  <c r="Y46" i="7"/>
  <c r="W46" i="7"/>
  <c r="Y43" i="7"/>
  <c r="W43" i="7"/>
  <c r="Y44" i="7"/>
  <c r="W44" i="7"/>
  <c r="G12" i="7"/>
  <c r="M22" i="7" l="1"/>
  <c r="S31" i="7"/>
  <c r="G18" i="7" l="1"/>
  <c r="E18" i="7"/>
  <c r="W31" i="7"/>
  <c r="AZ31" i="7"/>
  <c r="BB31" i="7"/>
  <c r="BE31" i="7"/>
  <c r="Q32" i="7"/>
  <c r="S32" i="7"/>
  <c r="W32" i="7"/>
  <c r="AZ32" i="7"/>
  <c r="BA32" i="7"/>
  <c r="BB32" i="7"/>
  <c r="BC32" i="7"/>
  <c r="BE32" i="7"/>
  <c r="W33" i="7"/>
  <c r="AZ33" i="7"/>
  <c r="BB33" i="7"/>
  <c r="BC33" i="7"/>
  <c r="BE33" i="7"/>
  <c r="Q35" i="7"/>
  <c r="W35" i="7"/>
  <c r="AZ35" i="7"/>
  <c r="BB35" i="7"/>
  <c r="BC35" i="7"/>
  <c r="BE35" i="7"/>
  <c r="Q37" i="7"/>
  <c r="W37" i="7"/>
  <c r="AZ37" i="7"/>
  <c r="BB37" i="7"/>
  <c r="BC37" i="7"/>
  <c r="BE37" i="7"/>
  <c r="Q38" i="7"/>
  <c r="W38" i="7"/>
  <c r="AZ38" i="7"/>
  <c r="BB38" i="7"/>
  <c r="BC38" i="7"/>
  <c r="BE38" i="7"/>
  <c r="K23" i="7"/>
  <c r="BC81" i="7" l="1"/>
  <c r="BC80" i="7"/>
  <c r="BC79" i="7"/>
  <c r="BC78" i="7"/>
  <c r="BA81" i="7"/>
  <c r="BA80" i="7"/>
  <c r="BA79" i="7"/>
  <c r="BA78" i="7"/>
  <c r="BC77" i="7"/>
  <c r="BA77" i="7"/>
  <c r="BA74" i="7"/>
  <c r="BC74" i="7"/>
  <c r="BC71" i="7"/>
  <c r="BA71" i="7"/>
  <c r="BC51" i="7"/>
  <c r="BC50" i="7"/>
  <c r="BC58" i="7"/>
  <c r="BC57" i="7"/>
  <c r="BC56" i="7"/>
  <c r="BC55" i="7"/>
  <c r="BC54" i="7"/>
  <c r="BC53" i="7"/>
  <c r="BC48" i="7"/>
  <c r="BC46" i="7"/>
  <c r="BC45" i="7"/>
  <c r="BC44" i="7"/>
  <c r="BC43" i="7"/>
  <c r="BC42" i="7"/>
  <c r="BC39" i="7"/>
  <c r="BC29" i="7"/>
  <c r="BC28" i="7"/>
  <c r="BC26" i="7"/>
  <c r="BC25" i="7"/>
  <c r="BC24" i="7"/>
  <c r="BC23" i="7"/>
  <c r="BC22" i="7"/>
  <c r="BC15" i="7"/>
  <c r="BC12" i="7"/>
  <c r="BC13" i="7"/>
  <c r="BA48" i="7"/>
  <c r="BA46" i="7"/>
  <c r="BA45" i="7"/>
  <c r="BA44" i="7"/>
  <c r="BA43" i="7"/>
  <c r="BA41" i="7"/>
  <c r="BA40" i="7"/>
  <c r="BA30" i="7"/>
  <c r="BA29" i="7"/>
  <c r="BA28" i="7"/>
  <c r="BA26" i="7"/>
  <c r="BA25" i="7"/>
  <c r="BA24" i="7"/>
  <c r="BA23" i="7"/>
  <c r="BA13" i="7"/>
  <c r="BA75" i="7" l="1"/>
  <c r="BC75" i="7"/>
  <c r="BC63" i="7"/>
  <c r="I129" i="7"/>
  <c r="AY140" i="7"/>
  <c r="AS140" i="7"/>
  <c r="AM140" i="7"/>
  <c r="AG140" i="7"/>
  <c r="AA140" i="7"/>
  <c r="U140" i="7"/>
  <c r="O140" i="7"/>
  <c r="I140" i="7"/>
  <c r="AY139" i="7"/>
  <c r="AS139" i="7"/>
  <c r="AM139" i="7"/>
  <c r="AG139" i="7"/>
  <c r="AA139" i="7"/>
  <c r="U139" i="7"/>
  <c r="O139" i="7"/>
  <c r="I139" i="7"/>
  <c r="AY138" i="7"/>
  <c r="AS138" i="7"/>
  <c r="AM138" i="7"/>
  <c r="AG138" i="7"/>
  <c r="AA138" i="7"/>
  <c r="U138" i="7"/>
  <c r="O138" i="7"/>
  <c r="I138" i="7"/>
  <c r="AY134" i="7"/>
  <c r="AS134" i="7"/>
  <c r="AM134" i="7"/>
  <c r="AG134" i="7"/>
  <c r="AA134" i="7"/>
  <c r="U134" i="7"/>
  <c r="O134" i="7"/>
  <c r="I134" i="7"/>
  <c r="AY133" i="7"/>
  <c r="AS133" i="7"/>
  <c r="AM133" i="7"/>
  <c r="AG133" i="7"/>
  <c r="AA133" i="7"/>
  <c r="U133" i="7"/>
  <c r="O133" i="7"/>
  <c r="I133" i="7"/>
  <c r="AY132" i="7"/>
  <c r="AS132" i="7"/>
  <c r="AM132" i="7"/>
  <c r="AG132" i="7"/>
  <c r="AA132" i="7"/>
  <c r="U132" i="7"/>
  <c r="O132" i="7"/>
  <c r="I132" i="7"/>
  <c r="AY131" i="7"/>
  <c r="AS131" i="7"/>
  <c r="AM131" i="7"/>
  <c r="AG131" i="7"/>
  <c r="AA131" i="7"/>
  <c r="U131" i="7"/>
  <c r="O131" i="7"/>
  <c r="I131" i="7"/>
  <c r="BE133" i="7" l="1"/>
  <c r="BE134" i="7"/>
  <c r="BE138" i="7"/>
  <c r="BE131" i="7"/>
  <c r="BE132" i="7"/>
  <c r="BE139" i="7"/>
  <c r="BE140" i="7"/>
  <c r="Y86" i="7" l="1"/>
  <c r="W86" i="7"/>
  <c r="S86" i="7"/>
  <c r="Q86" i="7"/>
  <c r="M86" i="7"/>
  <c r="K86" i="7"/>
  <c r="G86" i="7"/>
  <c r="E86" i="7"/>
  <c r="AW81" i="7"/>
  <c r="AU81" i="7"/>
  <c r="AQ81" i="7"/>
  <c r="AO81" i="7"/>
  <c r="AK81" i="7"/>
  <c r="AI81" i="7"/>
  <c r="AE81" i="7"/>
  <c r="AC81" i="7"/>
  <c r="Y81" i="7"/>
  <c r="W81" i="7"/>
  <c r="S81" i="7"/>
  <c r="Q81" i="7"/>
  <c r="M81" i="7"/>
  <c r="K81" i="7"/>
  <c r="G81" i="7"/>
  <c r="E81" i="7"/>
  <c r="AW80" i="7"/>
  <c r="AU80" i="7"/>
  <c r="AQ80" i="7"/>
  <c r="AO80" i="7"/>
  <c r="AK80" i="7"/>
  <c r="AI80" i="7"/>
  <c r="AE80" i="7"/>
  <c r="AC80" i="7"/>
  <c r="Y80" i="7"/>
  <c r="W80" i="7"/>
  <c r="S80" i="7"/>
  <c r="Q80" i="7"/>
  <c r="M80" i="7"/>
  <c r="K80" i="7"/>
  <c r="G80" i="7"/>
  <c r="E80" i="7"/>
  <c r="AW79" i="7"/>
  <c r="AU79" i="7"/>
  <c r="AQ79" i="7"/>
  <c r="AO79" i="7"/>
  <c r="AK79" i="7"/>
  <c r="AI79" i="7"/>
  <c r="AE79" i="7"/>
  <c r="AC79" i="7"/>
  <c r="Y79" i="7"/>
  <c r="W79" i="7"/>
  <c r="S79" i="7"/>
  <c r="Q79" i="7"/>
  <c r="M79" i="7"/>
  <c r="K79" i="7"/>
  <c r="G79" i="7"/>
  <c r="E79" i="7"/>
  <c r="AW78" i="7"/>
  <c r="AU78" i="7"/>
  <c r="AQ78" i="7"/>
  <c r="AO78" i="7"/>
  <c r="AK78" i="7"/>
  <c r="AI78" i="7"/>
  <c r="AE78" i="7"/>
  <c r="AC78" i="7"/>
  <c r="Y78" i="7"/>
  <c r="W78" i="7"/>
  <c r="S78" i="7"/>
  <c r="Q78" i="7"/>
  <c r="M78" i="7"/>
  <c r="K78" i="7"/>
  <c r="G78" i="7"/>
  <c r="E78" i="7"/>
  <c r="AW77" i="7"/>
  <c r="AU77" i="7"/>
  <c r="AQ77" i="7"/>
  <c r="AO77" i="7"/>
  <c r="AK77" i="7"/>
  <c r="AI77" i="7"/>
  <c r="AE77" i="7"/>
  <c r="AC77" i="7"/>
  <c r="Y77" i="7"/>
  <c r="W77" i="7"/>
  <c r="S77" i="7"/>
  <c r="Q77" i="7"/>
  <c r="M77" i="7"/>
  <c r="K77" i="7"/>
  <c r="G77" i="7"/>
  <c r="E77" i="7"/>
  <c r="AW74" i="7"/>
  <c r="AU74" i="7"/>
  <c r="AQ74" i="7"/>
  <c r="AO74" i="7"/>
  <c r="AE74" i="7"/>
  <c r="AE75" i="7" s="1"/>
  <c r="AC74" i="7"/>
  <c r="Y74" i="7"/>
  <c r="W74" i="7"/>
  <c r="W75" i="7" s="1"/>
  <c r="S74" i="7"/>
  <c r="Q74" i="7"/>
  <c r="M74" i="7"/>
  <c r="K74" i="7"/>
  <c r="K75" i="7" s="1"/>
  <c r="G74" i="7"/>
  <c r="E74" i="7"/>
  <c r="AW71" i="7"/>
  <c r="AU71" i="7"/>
  <c r="AQ71" i="7"/>
  <c r="AO71" i="7"/>
  <c r="AK71" i="7"/>
  <c r="AK75" i="7" s="1"/>
  <c r="AI71" i="7"/>
  <c r="AI75" i="7" s="1"/>
  <c r="AC71" i="7"/>
  <c r="Y71" i="7"/>
  <c r="S71" i="7"/>
  <c r="Q71" i="7"/>
  <c r="M71" i="7"/>
  <c r="G71" i="7"/>
  <c r="E71" i="7"/>
  <c r="AC59" i="7"/>
  <c r="AE59" i="7"/>
  <c r="AE58" i="7"/>
  <c r="AE57" i="7"/>
  <c r="Y56" i="7"/>
  <c r="AI48" i="7"/>
  <c r="Y48" i="7"/>
  <c r="Y42" i="7"/>
  <c r="W42" i="7"/>
  <c r="Y41" i="7"/>
  <c r="W41" i="7"/>
  <c r="Y40" i="7"/>
  <c r="W40" i="7"/>
  <c r="Y39" i="7"/>
  <c r="W39" i="7"/>
  <c r="W30" i="7"/>
  <c r="K30" i="7"/>
  <c r="W29" i="7"/>
  <c r="M29" i="7"/>
  <c r="W26" i="7"/>
  <c r="G26" i="7"/>
  <c r="E26" i="7"/>
  <c r="W25" i="7"/>
  <c r="M25" i="7"/>
  <c r="K25" i="7"/>
  <c r="W24" i="7"/>
  <c r="M24" i="7"/>
  <c r="K24" i="7"/>
  <c r="W23" i="7"/>
  <c r="M23" i="7"/>
  <c r="W22" i="7"/>
  <c r="W21" i="7"/>
  <c r="W15" i="7"/>
  <c r="G15" i="7"/>
  <c r="E15" i="7"/>
  <c r="W12" i="7"/>
  <c r="W13" i="7"/>
  <c r="G13" i="7"/>
  <c r="E13" i="7"/>
  <c r="AW10" i="7"/>
  <c r="AU10" i="7"/>
  <c r="AQ10" i="7"/>
  <c r="AO10" i="7"/>
  <c r="AK10" i="7"/>
  <c r="AI10" i="7"/>
  <c r="AE10" i="7"/>
  <c r="AC10" i="7"/>
  <c r="Y10" i="7"/>
  <c r="W10" i="7"/>
  <c r="S10" i="7"/>
  <c r="Q10" i="7"/>
  <c r="K10" i="7"/>
  <c r="E10" i="7"/>
  <c r="BD82" i="7"/>
  <c r="AX82" i="7"/>
  <c r="AR82" i="7"/>
  <c r="AL82" i="7"/>
  <c r="AF82" i="7"/>
  <c r="Z82" i="7"/>
  <c r="T82" i="7"/>
  <c r="N82" i="7"/>
  <c r="H82" i="7"/>
  <c r="BE75" i="7"/>
  <c r="AY137" i="7"/>
  <c r="AY136" i="7"/>
  <c r="AY135" i="7"/>
  <c r="AS137" i="7"/>
  <c r="AS136" i="7"/>
  <c r="AS135" i="7"/>
  <c r="AM137" i="7"/>
  <c r="AM136" i="7"/>
  <c r="AM135" i="7"/>
  <c r="AG137" i="7"/>
  <c r="AG136" i="7"/>
  <c r="AG135" i="7"/>
  <c r="AA137" i="7"/>
  <c r="AA136" i="7"/>
  <c r="AA135" i="7"/>
  <c r="U137" i="7"/>
  <c r="U136" i="7"/>
  <c r="U135" i="7"/>
  <c r="O137" i="7"/>
  <c r="O136" i="7"/>
  <c r="O135" i="7"/>
  <c r="I137" i="7"/>
  <c r="I136" i="7"/>
  <c r="I135" i="7"/>
  <c r="AY130" i="7"/>
  <c r="AS130" i="7"/>
  <c r="AM130" i="7"/>
  <c r="AG130" i="7"/>
  <c r="AA130" i="7"/>
  <c r="O130" i="7"/>
  <c r="I130" i="7"/>
  <c r="U130" i="7"/>
  <c r="AY129" i="7"/>
  <c r="AS129" i="7"/>
  <c r="AM129" i="7"/>
  <c r="AG129" i="7"/>
  <c r="AA129" i="7"/>
  <c r="U129" i="7"/>
  <c r="O129" i="7"/>
  <c r="AX63" i="7"/>
  <c r="AC75" i="7" l="1"/>
  <c r="AW75" i="7"/>
  <c r="M75" i="7"/>
  <c r="AQ75" i="7"/>
  <c r="AO75" i="7"/>
  <c r="Y75" i="7"/>
  <c r="G75" i="7"/>
  <c r="Q75" i="7"/>
  <c r="AU75" i="7"/>
  <c r="S75" i="7"/>
  <c r="E75" i="7"/>
  <c r="AX83" i="7"/>
  <c r="BE137" i="7"/>
  <c r="BE135" i="7"/>
  <c r="BE129" i="7"/>
  <c r="BE130" i="7"/>
  <c r="BE136" i="7"/>
  <c r="AV63" i="7"/>
  <c r="AT63" i="7"/>
  <c r="AR63" i="7"/>
  <c r="AR83" i="7" s="1"/>
  <c r="AP63" i="7"/>
  <c r="AN63" i="7"/>
  <c r="AL63" i="7"/>
  <c r="AL83" i="7" s="1"/>
  <c r="AJ63" i="7"/>
  <c r="AH63" i="7"/>
  <c r="AF63" i="7"/>
  <c r="AF83" i="7" s="1"/>
  <c r="AD63" i="7"/>
  <c r="AB63" i="7"/>
  <c r="Z63" i="7"/>
  <c r="Z83" i="7" s="1"/>
  <c r="X63" i="7"/>
  <c r="V63" i="7"/>
  <c r="T63" i="7"/>
  <c r="T83" i="7" s="1"/>
  <c r="R63" i="7"/>
  <c r="P63" i="7"/>
  <c r="N63" i="7"/>
  <c r="N83" i="7" s="1"/>
  <c r="L63" i="7"/>
  <c r="J63" i="7"/>
  <c r="H63" i="7"/>
  <c r="H83" i="7" s="1"/>
  <c r="H10" i="20" s="1"/>
  <c r="H34" i="20" s="1"/>
  <c r="F63" i="7"/>
  <c r="D63" i="7"/>
  <c r="T10" i="20" l="1"/>
  <c r="T34" i="20" s="1"/>
  <c r="T10" i="17"/>
  <c r="T35" i="17" s="1"/>
  <c r="AL10" i="20"/>
  <c r="AL34" i="20" s="1"/>
  <c r="AL10" i="17"/>
  <c r="AL35" i="17" s="1"/>
  <c r="AR10" i="20"/>
  <c r="AR34" i="20" s="1"/>
  <c r="AR10" i="17"/>
  <c r="AR35" i="17" s="1"/>
  <c r="AX10" i="20"/>
  <c r="AX34" i="20" s="1"/>
  <c r="AX10" i="17"/>
  <c r="AX35" i="17" s="1"/>
  <c r="N10" i="20"/>
  <c r="N34" i="20" s="1"/>
  <c r="N10" i="17"/>
  <c r="N35" i="17" s="1"/>
  <c r="Z10" i="20"/>
  <c r="Z34" i="20" s="1"/>
  <c r="Z10" i="17"/>
  <c r="Z35" i="17" s="1"/>
  <c r="AF10" i="20"/>
  <c r="AF34" i="20" s="1"/>
  <c r="AF10" i="17"/>
  <c r="AF35" i="17" s="1"/>
  <c r="T10" i="18"/>
  <c r="T33" i="18" s="1"/>
  <c r="T10" i="19"/>
  <c r="T33" i="19" s="1"/>
  <c r="AL10" i="19"/>
  <c r="AL33" i="19" s="1"/>
  <c r="AL10" i="18"/>
  <c r="AL33" i="18" s="1"/>
  <c r="Z10" i="18"/>
  <c r="Z33" i="18" s="1"/>
  <c r="Z10" i="19"/>
  <c r="Z33" i="19" s="1"/>
  <c r="AX10" i="18"/>
  <c r="AX33" i="18" s="1"/>
  <c r="AX10" i="19"/>
  <c r="AX33" i="19" s="1"/>
  <c r="H10" i="19"/>
  <c r="H33" i="19" s="1"/>
  <c r="H10" i="18"/>
  <c r="H33" i="18" s="1"/>
  <c r="H10" i="17"/>
  <c r="H35" i="17" s="1"/>
  <c r="N10" i="19"/>
  <c r="N33" i="19" s="1"/>
  <c r="N10" i="18"/>
  <c r="N33" i="18" s="1"/>
  <c r="AR10" i="18"/>
  <c r="AR33" i="18" s="1"/>
  <c r="AR10" i="19"/>
  <c r="AR33" i="19" s="1"/>
  <c r="AF10" i="19"/>
  <c r="AF33" i="19" s="1"/>
  <c r="AF10" i="18"/>
  <c r="AF33" i="18" s="1"/>
  <c r="BE77" i="7"/>
  <c r="BE82" i="7" s="1"/>
  <c r="BC82" i="7"/>
  <c r="BE10" i="7"/>
  <c r="BE13" i="7"/>
  <c r="BE21" i="7"/>
  <c r="BE22" i="7"/>
  <c r="BE23" i="7"/>
  <c r="BE24" i="7"/>
  <c r="BE25" i="7"/>
  <c r="BE26" i="7"/>
  <c r="BE28" i="7"/>
  <c r="BE29" i="7"/>
  <c r="BE30" i="7"/>
  <c r="BD10" i="7"/>
  <c r="BB10" i="7"/>
  <c r="BB13" i="7"/>
  <c r="BB12" i="7"/>
  <c r="BB15" i="7"/>
  <c r="BB21" i="7"/>
  <c r="BB22" i="7"/>
  <c r="BB23" i="7"/>
  <c r="BB24" i="7"/>
  <c r="BB25" i="7"/>
  <c r="BB26" i="7"/>
  <c r="BB28" i="7"/>
  <c r="BB29" i="7"/>
  <c r="BB30" i="7"/>
  <c r="AZ13" i="7"/>
  <c r="AZ21" i="7"/>
  <c r="AZ22" i="7"/>
  <c r="AZ23" i="7"/>
  <c r="AZ24" i="7"/>
  <c r="AZ25" i="7"/>
  <c r="AZ26" i="7"/>
  <c r="AZ28" i="7"/>
  <c r="AZ29" i="7"/>
  <c r="AZ30" i="7"/>
  <c r="BB82" i="7" l="1"/>
  <c r="BA82" i="7"/>
  <c r="AZ82" i="7"/>
  <c r="AW82" i="7"/>
  <c r="AV82" i="7"/>
  <c r="AV83" i="7" s="1"/>
  <c r="AU82" i="7"/>
  <c r="AT82" i="7"/>
  <c r="AT83" i="7" s="1"/>
  <c r="AQ82" i="7"/>
  <c r="AP82" i="7"/>
  <c r="AP83" i="7" s="1"/>
  <c r="AO82" i="7"/>
  <c r="AN82" i="7"/>
  <c r="AN83" i="7" s="1"/>
  <c r="AK82" i="7"/>
  <c r="AJ82" i="7"/>
  <c r="AJ83" i="7" s="1"/>
  <c r="AI82" i="7"/>
  <c r="AH82" i="7"/>
  <c r="AH83" i="7" s="1"/>
  <c r="AE82" i="7"/>
  <c r="AD82" i="7"/>
  <c r="AD83" i="7" s="1"/>
  <c r="AC82" i="7"/>
  <c r="AB82" i="7"/>
  <c r="AB83" i="7" s="1"/>
  <c r="Y82" i="7"/>
  <c r="X82" i="7"/>
  <c r="X83" i="7" s="1"/>
  <c r="W82" i="7"/>
  <c r="V82" i="7"/>
  <c r="V83" i="7" s="1"/>
  <c r="S82" i="7"/>
  <c r="R82" i="7"/>
  <c r="R83" i="7" s="1"/>
  <c r="Q82" i="7"/>
  <c r="P82" i="7"/>
  <c r="P83" i="7" s="1"/>
  <c r="M82" i="7"/>
  <c r="L82" i="7"/>
  <c r="L83" i="7" s="1"/>
  <c r="K82" i="7"/>
  <c r="J82" i="7"/>
  <c r="J83" i="7" s="1"/>
  <c r="G82" i="7"/>
  <c r="F82" i="7"/>
  <c r="F83" i="7" s="1"/>
  <c r="F10" i="20" s="1"/>
  <c r="F34" i="20" s="1"/>
  <c r="F40" i="20" s="1"/>
  <c r="E82" i="7"/>
  <c r="D82" i="7"/>
  <c r="D83" i="7" s="1"/>
  <c r="D10" i="20" s="1"/>
  <c r="D34" i="20" s="1"/>
  <c r="D40" i="20" s="1"/>
  <c r="AD10" i="20" l="1"/>
  <c r="AD34" i="20" s="1"/>
  <c r="AD40" i="20" s="1"/>
  <c r="AE40" i="20" s="1"/>
  <c r="AD10" i="17"/>
  <c r="AD35" i="17" s="1"/>
  <c r="AD41" i="17" s="1"/>
  <c r="AE41" i="17" s="1"/>
  <c r="R10" i="20"/>
  <c r="R34" i="20" s="1"/>
  <c r="R40" i="20" s="1"/>
  <c r="S40" i="20" s="1"/>
  <c r="R10" i="17"/>
  <c r="R35" i="17" s="1"/>
  <c r="R41" i="17" s="1"/>
  <c r="S41" i="17" s="1"/>
  <c r="V10" i="20"/>
  <c r="V34" i="20" s="1"/>
  <c r="V40" i="20" s="1"/>
  <c r="W40" i="20" s="1"/>
  <c r="V10" i="17"/>
  <c r="V35" i="17" s="1"/>
  <c r="V41" i="17" s="1"/>
  <c r="W41" i="17" s="1"/>
  <c r="AT10" i="20"/>
  <c r="AT34" i="20" s="1"/>
  <c r="AT40" i="20" s="1"/>
  <c r="AU40" i="20" s="1"/>
  <c r="AT10" i="17"/>
  <c r="AT35" i="17" s="1"/>
  <c r="AT41" i="17" s="1"/>
  <c r="AU41" i="17" s="1"/>
  <c r="AJ10" i="20"/>
  <c r="AJ34" i="20" s="1"/>
  <c r="AJ40" i="20" s="1"/>
  <c r="AK40" i="20" s="1"/>
  <c r="AJ10" i="17"/>
  <c r="AJ35" i="17" s="1"/>
  <c r="AJ41" i="17" s="1"/>
  <c r="AK41" i="17" s="1"/>
  <c r="AV10" i="20"/>
  <c r="AV34" i="20" s="1"/>
  <c r="AV40" i="20" s="1"/>
  <c r="AW40" i="20" s="1"/>
  <c r="AV10" i="17"/>
  <c r="AV35" i="17" s="1"/>
  <c r="AV41" i="17" s="1"/>
  <c r="AW41" i="17" s="1"/>
  <c r="AP10" i="20"/>
  <c r="AP34" i="20" s="1"/>
  <c r="AP40" i="20" s="1"/>
  <c r="AQ40" i="20" s="1"/>
  <c r="AP10" i="17"/>
  <c r="AP35" i="17" s="1"/>
  <c r="AP41" i="17" s="1"/>
  <c r="AQ41" i="17" s="1"/>
  <c r="AH10" i="20"/>
  <c r="AH34" i="20" s="1"/>
  <c r="AH40" i="20" s="1"/>
  <c r="AI40" i="20" s="1"/>
  <c r="AH10" i="17"/>
  <c r="AH35" i="17" s="1"/>
  <c r="AH41" i="17" s="1"/>
  <c r="AI41" i="17" s="1"/>
  <c r="X10" i="20"/>
  <c r="X34" i="20" s="1"/>
  <c r="X40" i="20" s="1"/>
  <c r="Y40" i="20" s="1"/>
  <c r="X10" i="17"/>
  <c r="X35" i="17" s="1"/>
  <c r="X41" i="17" s="1"/>
  <c r="Y41" i="17" s="1"/>
  <c r="P10" i="20"/>
  <c r="P34" i="20" s="1"/>
  <c r="P40" i="20" s="1"/>
  <c r="Q40" i="20" s="1"/>
  <c r="P10" i="17"/>
  <c r="P35" i="17" s="1"/>
  <c r="P41" i="17" s="1"/>
  <c r="AB10" i="20"/>
  <c r="AB34" i="20" s="1"/>
  <c r="AB40" i="20" s="1"/>
  <c r="AC40" i="20" s="1"/>
  <c r="AB10" i="17"/>
  <c r="AB35" i="17" s="1"/>
  <c r="AB41" i="17" s="1"/>
  <c r="AC41" i="17" s="1"/>
  <c r="AN10" i="20"/>
  <c r="AN34" i="20" s="1"/>
  <c r="AN40" i="20" s="1"/>
  <c r="AO40" i="20" s="1"/>
  <c r="AN10" i="17"/>
  <c r="AN35" i="17" s="1"/>
  <c r="AN41" i="17" s="1"/>
  <c r="AO41" i="17" s="1"/>
  <c r="L10" i="20"/>
  <c r="L34" i="20" s="1"/>
  <c r="L40" i="20" s="1"/>
  <c r="M40" i="20" s="1"/>
  <c r="L10" i="17"/>
  <c r="L35" i="17" s="1"/>
  <c r="L41" i="17" s="1"/>
  <c r="J10" i="20"/>
  <c r="J34" i="20" s="1"/>
  <c r="J40" i="20" s="1"/>
  <c r="K40" i="20" s="1"/>
  <c r="J10" i="17"/>
  <c r="J35" i="17" s="1"/>
  <c r="J41" i="17" s="1"/>
  <c r="E40" i="20"/>
  <c r="G40" i="20"/>
  <c r="AH10" i="18"/>
  <c r="AH33" i="18" s="1"/>
  <c r="AH39" i="18" s="1"/>
  <c r="AI39" i="18" s="1"/>
  <c r="AH10" i="19"/>
  <c r="AH33" i="19" s="1"/>
  <c r="AH39" i="19" s="1"/>
  <c r="AI39" i="19" s="1"/>
  <c r="AT10" i="19"/>
  <c r="AT33" i="19" s="1"/>
  <c r="AT39" i="19" s="1"/>
  <c r="AU39" i="19" s="1"/>
  <c r="AT10" i="18"/>
  <c r="AT33" i="18" s="1"/>
  <c r="AT39" i="18" s="1"/>
  <c r="AU39" i="18" s="1"/>
  <c r="X10" i="18"/>
  <c r="X33" i="18" s="1"/>
  <c r="X39" i="18" s="1"/>
  <c r="Y39" i="18" s="1"/>
  <c r="X10" i="19"/>
  <c r="X33" i="19" s="1"/>
  <c r="X39" i="19" s="1"/>
  <c r="Y39" i="19" s="1"/>
  <c r="AV10" i="18"/>
  <c r="AV33" i="18" s="1"/>
  <c r="AV39" i="18" s="1"/>
  <c r="AW39" i="18" s="1"/>
  <c r="AV10" i="19"/>
  <c r="AV33" i="19" s="1"/>
  <c r="AV39" i="19" s="1"/>
  <c r="AW39" i="19" s="1"/>
  <c r="L10" i="18"/>
  <c r="L33" i="18" s="1"/>
  <c r="L39" i="18" s="1"/>
  <c r="L10" i="19"/>
  <c r="L33" i="19" s="1"/>
  <c r="L39" i="19" s="1"/>
  <c r="D10" i="18"/>
  <c r="D33" i="18" s="1"/>
  <c r="D39" i="18" s="1"/>
  <c r="D10" i="19"/>
  <c r="D33" i="19" s="1"/>
  <c r="D39" i="19" s="1"/>
  <c r="D10" i="17"/>
  <c r="D35" i="17" s="1"/>
  <c r="D41" i="17" s="1"/>
  <c r="AN10" i="18"/>
  <c r="AN33" i="18" s="1"/>
  <c r="AN39" i="18" s="1"/>
  <c r="AO39" i="18" s="1"/>
  <c r="AN10" i="19"/>
  <c r="AN33" i="19" s="1"/>
  <c r="AN39" i="19" s="1"/>
  <c r="AO39" i="19" s="1"/>
  <c r="V10" i="19"/>
  <c r="V33" i="19" s="1"/>
  <c r="V39" i="19" s="1"/>
  <c r="W39" i="19" s="1"/>
  <c r="V10" i="18"/>
  <c r="V33" i="18" s="1"/>
  <c r="V39" i="18" s="1"/>
  <c r="W39" i="18" s="1"/>
  <c r="AJ10" i="18"/>
  <c r="AJ33" i="18" s="1"/>
  <c r="AJ39" i="18" s="1"/>
  <c r="AK39" i="18" s="1"/>
  <c r="AJ10" i="19"/>
  <c r="AJ33" i="19" s="1"/>
  <c r="AJ39" i="19" s="1"/>
  <c r="AK39" i="19" s="1"/>
  <c r="AB10" i="19"/>
  <c r="AB33" i="19" s="1"/>
  <c r="AB39" i="19" s="1"/>
  <c r="AC39" i="19" s="1"/>
  <c r="AB10" i="18"/>
  <c r="AB33" i="18" s="1"/>
  <c r="AB39" i="18" s="1"/>
  <c r="AC39" i="18" s="1"/>
  <c r="J10" i="18"/>
  <c r="J33" i="18" s="1"/>
  <c r="J39" i="18" s="1"/>
  <c r="K39" i="18" s="1"/>
  <c r="J10" i="19"/>
  <c r="J33" i="19" s="1"/>
  <c r="J39" i="19" s="1"/>
  <c r="K39" i="19" s="1"/>
  <c r="P10" i="19"/>
  <c r="P33" i="19" s="1"/>
  <c r="P39" i="19" s="1"/>
  <c r="P10" i="18"/>
  <c r="P33" i="18" s="1"/>
  <c r="P39" i="18" s="1"/>
  <c r="F10" i="19"/>
  <c r="F33" i="19" s="1"/>
  <c r="F39" i="19" s="1"/>
  <c r="F10" i="18"/>
  <c r="F33" i="18" s="1"/>
  <c r="F39" i="18" s="1"/>
  <c r="F10" i="17"/>
  <c r="F35" i="17" s="1"/>
  <c r="F41" i="17" s="1"/>
  <c r="R10" i="18"/>
  <c r="R33" i="18" s="1"/>
  <c r="R39" i="18" s="1"/>
  <c r="S39" i="18" s="1"/>
  <c r="R10" i="19"/>
  <c r="R33" i="19" s="1"/>
  <c r="R39" i="19" s="1"/>
  <c r="S39" i="19" s="1"/>
  <c r="AD10" i="19"/>
  <c r="AD33" i="19" s="1"/>
  <c r="AD39" i="19" s="1"/>
  <c r="AE39" i="19" s="1"/>
  <c r="AD10" i="18"/>
  <c r="AD33" i="18" s="1"/>
  <c r="AD39" i="18" s="1"/>
  <c r="AE39" i="18" s="1"/>
  <c r="AP10" i="18"/>
  <c r="AP33" i="18" s="1"/>
  <c r="AP39" i="18" s="1"/>
  <c r="AQ39" i="18" s="1"/>
  <c r="AP10" i="19"/>
  <c r="AP33" i="19" s="1"/>
  <c r="AP39" i="19" s="1"/>
  <c r="AQ39" i="19" s="1"/>
  <c r="BE41" i="7"/>
  <c r="BB41" i="7"/>
  <c r="AZ41" i="7"/>
  <c r="BE40" i="7"/>
  <c r="BB40" i="7"/>
  <c r="AZ40" i="7"/>
  <c r="BE42" i="7"/>
  <c r="BB42" i="7"/>
  <c r="AZ42" i="7"/>
  <c r="BB40" i="20" l="1"/>
  <c r="BC40" i="20"/>
  <c r="AZ40" i="20"/>
  <c r="BA40" i="20"/>
  <c r="BA41" i="17"/>
  <c r="K41" i="17"/>
  <c r="E39" i="18"/>
  <c r="AZ39" i="18"/>
  <c r="M41" i="17"/>
  <c r="BC41" i="17"/>
  <c r="M39" i="19"/>
  <c r="BC39" i="19"/>
  <c r="G39" i="19"/>
  <c r="BB39" i="19"/>
  <c r="M39" i="18"/>
  <c r="BC39" i="18"/>
  <c r="Q41" i="17"/>
  <c r="Q39" i="19"/>
  <c r="G41" i="17"/>
  <c r="BB41" i="17"/>
  <c r="G39" i="18"/>
  <c r="BB39" i="18"/>
  <c r="Q39" i="18"/>
  <c r="AZ41" i="17"/>
  <c r="E41" i="17"/>
  <c r="E39" i="19"/>
  <c r="BA39" i="19" s="1"/>
  <c r="AZ39" i="19"/>
  <c r="BE56" i="7"/>
  <c r="BB56" i="7"/>
  <c r="AZ56" i="7"/>
  <c r="BB55" i="7"/>
  <c r="AZ55" i="7"/>
  <c r="BA39" i="18" l="1"/>
  <c r="S63" i="7"/>
  <c r="S83" i="7" s="1"/>
  <c r="Q63" i="7"/>
  <c r="Q83" i="7" s="1"/>
  <c r="S10" i="20" l="1"/>
  <c r="S34" i="20" s="1"/>
  <c r="S10" i="17"/>
  <c r="S35" i="17" s="1"/>
  <c r="Q10" i="20"/>
  <c r="Q34" i="20" s="1"/>
  <c r="Q10" i="17"/>
  <c r="Q10" i="18"/>
  <c r="Q33" i="18" s="1"/>
  <c r="Q10" i="19"/>
  <c r="Q33" i="19" s="1"/>
  <c r="Q35" i="17"/>
  <c r="S10" i="18"/>
  <c r="S33" i="18" s="1"/>
  <c r="S10" i="19"/>
  <c r="S33" i="19" s="1"/>
  <c r="BE62" i="7"/>
  <c r="AZ62" i="7"/>
  <c r="BE59" i="7"/>
  <c r="BB59" i="7"/>
  <c r="AZ59" i="7"/>
  <c r="BE54" i="7" l="1"/>
  <c r="BB54" i="7"/>
  <c r="AZ54" i="7"/>
  <c r="BE53" i="7"/>
  <c r="BB53" i="7"/>
  <c r="AZ53" i="7"/>
  <c r="BE48" i="7"/>
  <c r="BB48" i="7"/>
  <c r="AZ48" i="7"/>
  <c r="BE51" i="7" l="1"/>
  <c r="BE50" i="7"/>
  <c r="BE58" i="7"/>
  <c r="BE46" i="7"/>
  <c r="BE45" i="7"/>
  <c r="BE44" i="7"/>
  <c r="BE43" i="7"/>
  <c r="BE39" i="7"/>
  <c r="BB51" i="7"/>
  <c r="BB50" i="7"/>
  <c r="BB58" i="7"/>
  <c r="BB57" i="7"/>
  <c r="BB46" i="7"/>
  <c r="BB45" i="7"/>
  <c r="BB44" i="7"/>
  <c r="BB43" i="7"/>
  <c r="BB39" i="7"/>
  <c r="AZ51" i="7"/>
  <c r="AZ50" i="7"/>
  <c r="AZ58" i="7"/>
  <c r="AZ57" i="7"/>
  <c r="AZ46" i="7"/>
  <c r="AZ45" i="7"/>
  <c r="AZ44" i="7"/>
  <c r="AZ43" i="7"/>
  <c r="AZ39" i="7"/>
  <c r="BC83" i="7" l="1"/>
  <c r="AZ63" i="7"/>
  <c r="AZ83" i="7" s="1"/>
  <c r="BA63" i="7"/>
  <c r="BA83" i="7" s="1"/>
  <c r="BD63" i="7"/>
  <c r="BB63" i="7"/>
  <c r="BB83" i="7" s="1"/>
  <c r="BE63" i="7"/>
  <c r="BE83" i="7" s="1"/>
  <c r="BE10" i="20" s="1"/>
  <c r="BE34" i="20" s="1"/>
  <c r="BB10" i="20" l="1"/>
  <c r="BB34" i="20" s="1"/>
  <c r="BB10" i="17"/>
  <c r="BB35" i="17" s="1"/>
  <c r="AZ10" i="20"/>
  <c r="AZ34" i="20" s="1"/>
  <c r="AZ10" i="17"/>
  <c r="AZ35" i="17" s="1"/>
  <c r="BA10" i="20"/>
  <c r="BA34" i="20" s="1"/>
  <c r="BA10" i="17"/>
  <c r="BA35" i="17" s="1"/>
  <c r="BC10" i="20"/>
  <c r="BC34" i="20" s="1"/>
  <c r="BC10" i="17"/>
  <c r="BC35" i="17" s="1"/>
  <c r="BD83" i="7"/>
  <c r="BE10" i="18"/>
  <c r="BE33" i="18" s="1"/>
  <c r="BE10" i="19"/>
  <c r="BE33" i="19" s="1"/>
  <c r="BE10" i="17"/>
  <c r="BE35" i="17" s="1"/>
  <c r="BA10" i="19"/>
  <c r="BA33" i="19" s="1"/>
  <c r="BA10" i="18"/>
  <c r="BA33" i="18" s="1"/>
  <c r="BB10" i="19"/>
  <c r="BB33" i="19" s="1"/>
  <c r="BB10" i="18"/>
  <c r="BB33" i="18" s="1"/>
  <c r="AZ10" i="19"/>
  <c r="AZ33" i="19" s="1"/>
  <c r="AZ10" i="18"/>
  <c r="AZ33" i="18" s="1"/>
  <c r="BC10" i="18"/>
  <c r="BC33" i="18" s="1"/>
  <c r="BC10" i="19"/>
  <c r="BC33" i="19" s="1"/>
  <c r="G63" i="7"/>
  <c r="G83" i="7" s="1"/>
  <c r="G10" i="20" s="1"/>
  <c r="G34" i="20" s="1"/>
  <c r="BD10" i="20" l="1"/>
  <c r="BD34" i="20" s="1"/>
  <c r="BD10" i="17"/>
  <c r="BD35" i="17" s="1"/>
  <c r="BD10" i="19"/>
  <c r="BD33" i="19" s="1"/>
  <c r="BD10" i="18"/>
  <c r="BD33" i="18" s="1"/>
  <c r="G10" i="18"/>
  <c r="G33" i="18" s="1"/>
  <c r="G10" i="19"/>
  <c r="G33" i="19" s="1"/>
  <c r="G10" i="17"/>
  <c r="G35" i="17" s="1"/>
  <c r="E63" i="7"/>
  <c r="E83" i="7" s="1"/>
  <c r="E10" i="20" s="1"/>
  <c r="E34" i="20" s="1"/>
  <c r="M63" i="7"/>
  <c r="M83" i="7" s="1"/>
  <c r="K63" i="7"/>
  <c r="K83" i="7" s="1"/>
  <c r="M10" i="20" l="1"/>
  <c r="M34" i="20" s="1"/>
  <c r="M10" i="17"/>
  <c r="M35" i="17" s="1"/>
  <c r="K10" i="20"/>
  <c r="K34" i="20" s="1"/>
  <c r="K10" i="17"/>
  <c r="K35" i="17" s="1"/>
  <c r="K10" i="18"/>
  <c r="K33" i="18" s="1"/>
  <c r="K10" i="19"/>
  <c r="K33" i="19" s="1"/>
  <c r="M10" i="19"/>
  <c r="M33" i="19" s="1"/>
  <c r="M10" i="18"/>
  <c r="M33" i="18" s="1"/>
  <c r="E10" i="19"/>
  <c r="E33" i="19" s="1"/>
  <c r="E10" i="18"/>
  <c r="E33" i="18" s="1"/>
  <c r="E10" i="17"/>
  <c r="E35" i="17" s="1"/>
  <c r="I141" i="7"/>
  <c r="O141" i="7"/>
  <c r="AW63" i="7" l="1"/>
  <c r="AW83" i="7" s="1"/>
  <c r="AK63" i="7"/>
  <c r="AK83" i="7" s="1"/>
  <c r="Y63" i="7"/>
  <c r="Y83" i="7" s="1"/>
  <c r="AO63" i="7"/>
  <c r="AO83" i="7" s="1"/>
  <c r="AU63" i="7"/>
  <c r="AU83" i="7" s="1"/>
  <c r="AI63" i="7"/>
  <c r="AI83" i="7" s="1"/>
  <c r="W63" i="7"/>
  <c r="W83" i="7" s="1"/>
  <c r="AC63" i="7"/>
  <c r="AC83" i="7" s="1"/>
  <c r="AQ63" i="7"/>
  <c r="AQ83" i="7" s="1"/>
  <c r="AE63" i="7"/>
  <c r="AE83" i="7" s="1"/>
  <c r="BA9" i="7"/>
  <c r="AI10" i="20" l="1"/>
  <c r="AI34" i="20" s="1"/>
  <c r="AI10" i="17"/>
  <c r="AI35" i="17" s="1"/>
  <c r="AU10" i="20"/>
  <c r="AU34" i="20" s="1"/>
  <c r="AU10" i="17"/>
  <c r="Y10" i="20"/>
  <c r="Y34" i="20" s="1"/>
  <c r="Y10" i="17"/>
  <c r="Y35" i="17" s="1"/>
  <c r="AC10" i="20"/>
  <c r="AC34" i="20" s="1"/>
  <c r="AC10" i="17"/>
  <c r="AC35" i="17" s="1"/>
  <c r="AE10" i="20"/>
  <c r="AE34" i="20" s="1"/>
  <c r="AE10" i="17"/>
  <c r="AE35" i="17" s="1"/>
  <c r="AK10" i="20"/>
  <c r="AK34" i="20" s="1"/>
  <c r="AK10" i="17"/>
  <c r="AK35" i="17" s="1"/>
  <c r="W10" i="20"/>
  <c r="W34" i="20" s="1"/>
  <c r="W10" i="17"/>
  <c r="W35" i="17" s="1"/>
  <c r="AO10" i="20"/>
  <c r="AO34" i="20" s="1"/>
  <c r="AO10" i="17"/>
  <c r="AO35" i="17" s="1"/>
  <c r="AQ10" i="20"/>
  <c r="AQ34" i="20" s="1"/>
  <c r="AQ10" i="17"/>
  <c r="AQ35" i="17" s="1"/>
  <c r="AW10" i="20"/>
  <c r="AW34" i="20" s="1"/>
  <c r="AW10" i="17"/>
  <c r="AW35" i="17" s="1"/>
  <c r="AU10" i="18"/>
  <c r="AU33" i="18" s="1"/>
  <c r="AU10" i="19"/>
  <c r="AU33" i="19" s="1"/>
  <c r="AU35" i="17"/>
  <c r="AI10" i="18"/>
  <c r="AI33" i="18" s="1"/>
  <c r="AI10" i="19"/>
  <c r="AI33" i="19" s="1"/>
  <c r="W10" i="18"/>
  <c r="W33" i="18" s="1"/>
  <c r="W10" i="19"/>
  <c r="W33" i="19" s="1"/>
  <c r="Y10" i="18"/>
  <c r="Y33" i="18" s="1"/>
  <c r="Y10" i="19"/>
  <c r="Y33" i="19" s="1"/>
  <c r="AK10" i="19"/>
  <c r="AK33" i="19" s="1"/>
  <c r="AK10" i="18"/>
  <c r="AK33" i="18" s="1"/>
  <c r="AC10" i="19"/>
  <c r="AC33" i="19" s="1"/>
  <c r="AC10" i="18"/>
  <c r="AC33" i="18" s="1"/>
  <c r="AO10" i="18"/>
  <c r="AO33" i="18" s="1"/>
  <c r="AO10" i="19"/>
  <c r="AO33" i="19" s="1"/>
  <c r="AE10" i="18"/>
  <c r="AE33" i="18" s="1"/>
  <c r="AE10" i="19"/>
  <c r="AE33" i="19" s="1"/>
  <c r="AQ10" i="18"/>
  <c r="AQ33" i="18" s="1"/>
  <c r="AQ10" i="19"/>
  <c r="AQ33" i="19" s="1"/>
  <c r="AW10" i="18"/>
  <c r="AW33" i="18" s="1"/>
  <c r="AW10" i="19"/>
  <c r="AW33" i="19" s="1"/>
  <c r="AS141" i="7"/>
  <c r="AG141" i="7"/>
  <c r="AY141" i="7" l="1"/>
  <c r="AM141" i="7"/>
  <c r="AA141" i="7"/>
  <c r="U141" i="7"/>
  <c r="BE141" i="7" l="1"/>
</calcChain>
</file>

<file path=xl/sharedStrings.xml><?xml version="1.0" encoding="utf-8"?>
<sst xmlns="http://schemas.openxmlformats.org/spreadsheetml/2006/main" count="2383" uniqueCount="570">
  <si>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</si>
  <si>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</si>
  <si>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</si>
  <si>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</si>
  <si>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</si>
  <si>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</si>
  <si>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</si>
  <si>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</si>
  <si>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</si>
  <si>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</si>
  <si>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</si>
  <si>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</si>
  <si>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</si>
  <si>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</si>
  <si>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</si>
  <si>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</si>
  <si>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</si>
  <si>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</si>
  <si>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</si>
  <si>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</si>
  <si>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</si>
  <si>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</si>
  <si>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</si>
  <si>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</si>
  <si>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</si>
  <si>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</si>
  <si>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</si>
  <si>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</si>
  <si>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</si>
  <si>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</si>
  <si>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</si>
  <si>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</si>
  <si>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</si>
  <si>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</si>
  <si>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</si>
  <si>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</si>
  <si>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</si>
  <si>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</si>
  <si>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</si>
  <si>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</si>
  <si>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</si>
  <si>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</si>
  <si>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</si>
  <si>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</si>
  <si>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</si>
  <si>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</si>
  <si>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</si>
  <si>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</si>
  <si>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</si>
  <si>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</si>
  <si>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</si>
  <si>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</si>
  <si>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</si>
  <si>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</si>
  <si>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</si>
  <si>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</si>
  <si>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</si>
  <si>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</si>
  <si>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</si>
  <si>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</si>
  <si>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</si>
  <si>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</si>
  <si>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</si>
  <si>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</si>
  <si>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</si>
  <si>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r>
      <t>Állam és kormányzás</t>
    </r>
    <r>
      <rPr>
        <sz val="12"/>
        <color rgb="FFFF0000"/>
        <rFont val="Times New Roman"/>
        <family val="1"/>
        <charset val="238"/>
      </rPr>
      <t xml:space="preserve"> </t>
    </r>
  </si>
  <si>
    <t>Matematika előkészítő</t>
  </si>
  <si>
    <t>GYJ</t>
  </si>
  <si>
    <t>Rajparancsnoki felkészítés</t>
  </si>
  <si>
    <t>Anthologia Philosophico-Politica</t>
  </si>
  <si>
    <t>Alkalmazott katonapszichológia és pedagógia alapjai</t>
  </si>
  <si>
    <t>Katonai tereptan és geoinformációs ismeretek</t>
  </si>
  <si>
    <t>HK925A010</t>
  </si>
  <si>
    <t>Anthologia Hungarica</t>
  </si>
  <si>
    <t>Honvédelmi Jog és Igazgatás</t>
  </si>
  <si>
    <t>Katonai logisztikai gazdálkodás alapjai</t>
  </si>
  <si>
    <t>Alapkiképzés módszertana</t>
  </si>
  <si>
    <t>Harcászat és katonai műveletek elmélete és gyakorlata</t>
  </si>
  <si>
    <t>Anthologia Historica</t>
  </si>
  <si>
    <t>ÉÉ</t>
  </si>
  <si>
    <t>Szociológia</t>
  </si>
  <si>
    <t xml:space="preserve">HKKVKA03 </t>
  </si>
  <si>
    <t xml:space="preserve">HKKVKA01 </t>
  </si>
  <si>
    <t>ÁÁJTB01</t>
  </si>
  <si>
    <t xml:space="preserve">HKKVKA02 </t>
  </si>
  <si>
    <t>Katonai Testnevelés II.</t>
  </si>
  <si>
    <t>Katonai Testnevelés III.</t>
  </si>
  <si>
    <t>Katonai Testnevelés IV.</t>
  </si>
  <si>
    <t>Katonai Testnevelés V.</t>
  </si>
  <si>
    <t>Katonai Testnevelés VI.</t>
  </si>
  <si>
    <t>Katonai Testnevelés VII.</t>
  </si>
  <si>
    <t>Katonai Testnevelés VIII.</t>
  </si>
  <si>
    <t>Szakmai Gyakorlat</t>
  </si>
  <si>
    <t>A</t>
  </si>
  <si>
    <t>Szakdolgozat védés</t>
  </si>
  <si>
    <t>Záróvizsga</t>
  </si>
  <si>
    <t>teljes idejű képzésben, nappali munkarend szerint tanuló hallgatók részére</t>
  </si>
  <si>
    <t>HK925A210</t>
  </si>
  <si>
    <t>Matematikai alapok UZ</t>
  </si>
  <si>
    <t>HKHPKA01</t>
  </si>
  <si>
    <t>Közgazdaságtan - KÜ</t>
  </si>
  <si>
    <t>HK925A220</t>
  </si>
  <si>
    <t>Matematika UZ 1</t>
  </si>
  <si>
    <t>HK925A221</t>
  </si>
  <si>
    <t>Fizika UZ</t>
  </si>
  <si>
    <t>Védelemgazdaságtan - BKÜ</t>
  </si>
  <si>
    <t>HKHPKA03</t>
  </si>
  <si>
    <t>Matematika UZ 2</t>
  </si>
  <si>
    <t>HK925A230</t>
  </si>
  <si>
    <t>Villamosságtan KA</t>
  </si>
  <si>
    <t>Nemzetközi politika és biztonság</t>
  </si>
  <si>
    <t>Katonai infokommunikációs rendszerek I.</t>
  </si>
  <si>
    <t>HK925A240</t>
  </si>
  <si>
    <t>Matematika UZ 3</t>
  </si>
  <si>
    <t>Analóg és digitális technika</t>
  </si>
  <si>
    <t>Villamos áramkörök és hálózatok</t>
  </si>
  <si>
    <t>Közös közszolgálti gyakorlat</t>
  </si>
  <si>
    <t>Frekvenciagazdálkodás</t>
  </si>
  <si>
    <t>Katonai Testnevelés I.</t>
  </si>
  <si>
    <t>Minőségbiztosítás</t>
  </si>
  <si>
    <t>Katonai etika és személyközi kommunikáció</t>
  </si>
  <si>
    <t>ÁKKTB02</t>
  </si>
  <si>
    <t>ÁKKTB01</t>
  </si>
  <si>
    <t>ÁEUTTB01</t>
  </si>
  <si>
    <t>HKHIRA01</t>
  </si>
  <si>
    <t>HKHIRA02</t>
  </si>
  <si>
    <t>ÁTKTB01</t>
  </si>
  <si>
    <t>HKHFKTA03</t>
  </si>
  <si>
    <t>Hadtörténelem</t>
  </si>
  <si>
    <t>HKHJITA078</t>
  </si>
  <si>
    <t>HKHPKA10</t>
  </si>
  <si>
    <t>HKHIRA03</t>
  </si>
  <si>
    <t>Vezetés- és szervezéselmélet</t>
  </si>
  <si>
    <t>HKHIRA06</t>
  </si>
  <si>
    <t xml:space="preserve">HKKVKA04 </t>
  </si>
  <si>
    <t>Vezetői tréning</t>
  </si>
  <si>
    <t>Rádióforgalmazás és az információbiztonság alapjai</t>
  </si>
  <si>
    <t xml:space="preserve">Molnár Imre </t>
  </si>
  <si>
    <t>Dr. Prókainé Dr. Kovács Tímea</t>
  </si>
  <si>
    <t>Katonai Testnevelési és Sport Központ</t>
  </si>
  <si>
    <t>Katonai tereptani ismeretek I.</t>
  </si>
  <si>
    <t>HKMTTA02</t>
  </si>
  <si>
    <t>HKMTTA01</t>
  </si>
  <si>
    <t>HKHIRA08</t>
  </si>
  <si>
    <t>Dr. Fülöp Katalin</t>
  </si>
  <si>
    <t>Hadtáp, Pénzügyi és Katonai Közlekedési Tsz.</t>
  </si>
  <si>
    <t>Dr. Taksás Balázs</t>
  </si>
  <si>
    <t>Dr. Tóth Bence</t>
  </si>
  <si>
    <t>Dr. Székely Gergely</t>
  </si>
  <si>
    <t>Dr. Horváth István</t>
  </si>
  <si>
    <t>Természettudományi Tsz.</t>
  </si>
  <si>
    <t>Dr. Nagy Imre</t>
  </si>
  <si>
    <t>Dr. Fatalin lászló</t>
  </si>
  <si>
    <t>Elektronikai Hadviselés Tsz.</t>
  </si>
  <si>
    <t>Híradó Tanszék</t>
  </si>
  <si>
    <t>Rádióelektronikai felderítő és elektronikai hadviselés specializáció</t>
  </si>
  <si>
    <t>Átviteltechnika alapjai</t>
  </si>
  <si>
    <t>Szakmai elektronika</t>
  </si>
  <si>
    <t>Információs műveletek REF-EHV</t>
  </si>
  <si>
    <t>Eseményvezérelt és objektumorientált programozás</t>
  </si>
  <si>
    <t>Szárazföldi összfegyvernemi harcászat</t>
  </si>
  <si>
    <t>Mikrohullámú technika alapjai</t>
  </si>
  <si>
    <t>Antennák és hullámterjedés</t>
  </si>
  <si>
    <t>Villamosipari technológiák</t>
  </si>
  <si>
    <t>Hálózati alapismeretek</t>
  </si>
  <si>
    <t>REF-EHV berendezések rendszertana I.</t>
  </si>
  <si>
    <t>K(Z)</t>
  </si>
  <si>
    <t>Jelelemzés</t>
  </si>
  <si>
    <t>Légierő harcászat</t>
  </si>
  <si>
    <t>Célpontkutatás</t>
  </si>
  <si>
    <t>Katonai infokommunikációs rendszerek II.</t>
  </si>
  <si>
    <t>REF-EHV berendezések rendszertana II.</t>
  </si>
  <si>
    <t>REF-EHV berendezések ismerete I.</t>
  </si>
  <si>
    <t>REF-EHV szakharcászat I.</t>
  </si>
  <si>
    <t>REF-EHV berendezések ismerete II.</t>
  </si>
  <si>
    <t>REF-EHV szakharcászat II.</t>
  </si>
  <si>
    <t>REF-EHV eszközök üzemeltetése</t>
  </si>
  <si>
    <t>Csapatkiképzés módszertana</t>
  </si>
  <si>
    <t>Informatikai Tanszék</t>
  </si>
  <si>
    <t>Informatikai szolgáltatás-menedzsment és irányítás</t>
  </si>
  <si>
    <t>Informatikai fejlesztés</t>
  </si>
  <si>
    <t>Adatbázisok</t>
  </si>
  <si>
    <t>Harcászat V. INF</t>
  </si>
  <si>
    <t>Az MH és a NATO informatikai rendszerei</t>
  </si>
  <si>
    <t>Az informatikai rendszerek biztonsága</t>
  </si>
  <si>
    <t>Infokommunikációs rendszerek üzemeltetése KAuz</t>
  </si>
  <si>
    <t>Prof. Horváth István</t>
  </si>
  <si>
    <t>Termésttudományi Tanszék</t>
  </si>
  <si>
    <t>Harcászat IV. INF</t>
  </si>
  <si>
    <t>Operációs rendszerek</t>
  </si>
  <si>
    <t>Rendszerfelügyelet KAuz</t>
  </si>
  <si>
    <t>Web programozás, webszolgáltatások</t>
  </si>
  <si>
    <t>Informatika-alkalmazás tervezése, szervezése</t>
  </si>
  <si>
    <t>Harcászat III. INF</t>
  </si>
  <si>
    <t>Számítógép-hálózatok</t>
  </si>
  <si>
    <t>Eseményvezérelt és objektum orientált programozás</t>
  </si>
  <si>
    <t>Számítógép-architektúrák</t>
  </si>
  <si>
    <t>HK925A450</t>
  </si>
  <si>
    <t>HKINFA74</t>
  </si>
  <si>
    <t>HKINFA75</t>
  </si>
  <si>
    <t>HKINFA88</t>
  </si>
  <si>
    <t>HK925A460</t>
  </si>
  <si>
    <t>HKINFA76</t>
  </si>
  <si>
    <t>HKINFA77</t>
  </si>
  <si>
    <t>HKINFA35</t>
  </si>
  <si>
    <t>HKINFA79</t>
  </si>
  <si>
    <t>HKINFA89</t>
  </si>
  <si>
    <t xml:space="preserve">HK925A470 </t>
  </si>
  <si>
    <t>HKINFA34</t>
  </si>
  <si>
    <t>HKINFA82</t>
  </si>
  <si>
    <t>HKINFA83</t>
  </si>
  <si>
    <t>HKINFA90</t>
  </si>
  <si>
    <t>HKINFA84</t>
  </si>
  <si>
    <t>HKINFA85</t>
  </si>
  <si>
    <t>HKINFA86</t>
  </si>
  <si>
    <t>Katonai informatika specializáció</t>
  </si>
  <si>
    <t>GYJ(Z)</t>
  </si>
  <si>
    <t>ÉÉ(Z)</t>
  </si>
  <si>
    <t>Dr. Tóth András</t>
  </si>
  <si>
    <t>Típus- és üzemeltetési ismeretek III.</t>
  </si>
  <si>
    <t>HKHIRA28</t>
  </si>
  <si>
    <t>Dr. Farkas Tibor</t>
  </si>
  <si>
    <t>Katonai információbiztonság alapjai</t>
  </si>
  <si>
    <t>HKHIRA27</t>
  </si>
  <si>
    <t>HKHIRA26</t>
  </si>
  <si>
    <t>Dr. Fekete Károly</t>
  </si>
  <si>
    <t>Infokommunikációs hálózatok III.</t>
  </si>
  <si>
    <t>HKHIRA25</t>
  </si>
  <si>
    <t>Típus- és üzemeltetési ismeretek II.</t>
  </si>
  <si>
    <t>HKHIRA24</t>
  </si>
  <si>
    <t>HKHIRA23</t>
  </si>
  <si>
    <t>Integrált infokommunikációs rendszerek</t>
  </si>
  <si>
    <t>HKHIRA22</t>
  </si>
  <si>
    <t>HKHIRA21</t>
  </si>
  <si>
    <t>Infokommunikációs hálózatok II.</t>
  </si>
  <si>
    <t>HKHIRA20</t>
  </si>
  <si>
    <t>Dr. Horváth Zoltán</t>
  </si>
  <si>
    <t>Típus- és üzemeltetési ismeretek I.</t>
  </si>
  <si>
    <t>HKHIRA19</t>
  </si>
  <si>
    <t>Távközlési rendszerelmélet-II.</t>
  </si>
  <si>
    <t>HKHIRA18</t>
  </si>
  <si>
    <t>Távközlési szakelmélet-II.</t>
  </si>
  <si>
    <t>HKHIRA17</t>
  </si>
  <si>
    <t>HKHIRA16</t>
  </si>
  <si>
    <t>Infokommunikációs hálózatok I.</t>
  </si>
  <si>
    <t>HKHIRA15</t>
  </si>
  <si>
    <t>HK925A552</t>
  </si>
  <si>
    <t>HKHIRA14</t>
  </si>
  <si>
    <t>Távközlési rendszerelmélet-I.</t>
  </si>
  <si>
    <t>HKHIRA13</t>
  </si>
  <si>
    <t>Távközlési szakelmélet-I.</t>
  </si>
  <si>
    <t>HKHIRA12</t>
  </si>
  <si>
    <t>HKHIRA11</t>
  </si>
  <si>
    <t>Infokommunikációs hálózatok alapjai</t>
  </si>
  <si>
    <t>HKHIRA10</t>
  </si>
  <si>
    <t>Infokommunikációs rendszerszervezés alapjai</t>
  </si>
  <si>
    <t>Típus- és üzemeltetési ismeretek alapjai</t>
  </si>
  <si>
    <t>Infokommunikációs rendszerszervezés I.</t>
  </si>
  <si>
    <t>Infokommunikációs rendszerszervezés II.</t>
  </si>
  <si>
    <t>Infokommunikációs rendszerszervezés III.</t>
  </si>
  <si>
    <t>A katonai informatika új irányai, megoldásai</t>
  </si>
  <si>
    <t>Dr. Négyesi Imre</t>
  </si>
  <si>
    <t>HK925A600</t>
  </si>
  <si>
    <t>Matematika VF</t>
  </si>
  <si>
    <t>Pintér Sándor</t>
  </si>
  <si>
    <t>HK925A602</t>
  </si>
  <si>
    <t>Modern fizika</t>
  </si>
  <si>
    <t>HK925A603</t>
  </si>
  <si>
    <t>Modern Physics</t>
  </si>
  <si>
    <t>HK925A604</t>
  </si>
  <si>
    <t>Matematika és valóság</t>
  </si>
  <si>
    <t>HK925A605</t>
  </si>
  <si>
    <t>Mathematics and Reality</t>
  </si>
  <si>
    <t>Jogszabályismeret</t>
  </si>
  <si>
    <t>HKHIRA29</t>
  </si>
  <si>
    <t>Szakharcászat I.</t>
  </si>
  <si>
    <t>HKHIRA32</t>
  </si>
  <si>
    <t>Szakharcászat II.</t>
  </si>
  <si>
    <t>HKHIRA33</t>
  </si>
  <si>
    <t>Infokommunikációs rendszerek</t>
  </si>
  <si>
    <t>HKHIRA34</t>
  </si>
  <si>
    <t>Katonai információbiztonság általános kérdései</t>
  </si>
  <si>
    <t>Katonai elektornikus információbiztonság menedzsmentje I</t>
  </si>
  <si>
    <t>Katonai elektornikus információbiztonság tecnikai megvalósítása I</t>
  </si>
  <si>
    <t>HKHIRA35</t>
  </si>
  <si>
    <t>HKHIRA36</t>
  </si>
  <si>
    <t>HKHIRA37</t>
  </si>
  <si>
    <t>Szakharcászat III.</t>
  </si>
  <si>
    <t>HKHIRA38</t>
  </si>
  <si>
    <t>HKHIRA39</t>
  </si>
  <si>
    <t>HKHIRA40</t>
  </si>
  <si>
    <t>HKHIRA41</t>
  </si>
  <si>
    <t>Dr. Mógor Krózser Terézia</t>
  </si>
  <si>
    <t>Dr. Kerti András</t>
  </si>
  <si>
    <t>Információbiztonsági szabványelmélet</t>
  </si>
  <si>
    <t>Nem közfeladatot ellátó szervezetek információbiztonsága</t>
  </si>
  <si>
    <t>HK925A551</t>
  </si>
  <si>
    <t>Matematika UZ HRD 1</t>
  </si>
  <si>
    <t>Méréstechnika</t>
  </si>
  <si>
    <t>NATO kommunikációs rendszerek I.</t>
  </si>
  <si>
    <t>NATO kommunikációs rendszerek II.</t>
  </si>
  <si>
    <t>HKHIRA43</t>
  </si>
  <si>
    <t>HKHIRA44</t>
  </si>
  <si>
    <t>HKHIRA45</t>
  </si>
  <si>
    <t>HKHIRA47</t>
  </si>
  <si>
    <t>HKHIRA42</t>
  </si>
  <si>
    <t>HKHIRA46</t>
  </si>
  <si>
    <t>HKHIRA48</t>
  </si>
  <si>
    <t>Physics UZ</t>
  </si>
  <si>
    <t>HK925A222</t>
  </si>
  <si>
    <t>HKHFKTA01</t>
  </si>
  <si>
    <t>VTVKPTA01</t>
  </si>
  <si>
    <r>
      <t>Rendészettudomány</t>
    </r>
    <r>
      <rPr>
        <sz val="12"/>
        <color rgb="FFFF0000"/>
        <rFont val="Arial Narrow"/>
        <family val="2"/>
        <charset val="238"/>
      </rPr>
      <t xml:space="preserve"> </t>
    </r>
  </si>
  <si>
    <r>
      <t>Európa-tanulmányok</t>
    </r>
    <r>
      <rPr>
        <sz val="12"/>
        <color rgb="FFFF0000"/>
        <rFont val="Arial Narrow"/>
        <family val="2"/>
        <charset val="238"/>
      </rPr>
      <t xml:space="preserve"> </t>
    </r>
  </si>
  <si>
    <r>
      <t>Fenntartható fejlődés</t>
    </r>
    <r>
      <rPr>
        <sz val="12"/>
        <color rgb="FFFF0000"/>
        <rFont val="Arial Narrow"/>
        <family val="2"/>
        <charset val="238"/>
      </rPr>
      <t xml:space="preserve"> </t>
    </r>
  </si>
  <si>
    <r>
      <t>Információs társadalom</t>
    </r>
    <r>
      <rPr>
        <sz val="12"/>
        <color rgb="FFFF0000"/>
        <rFont val="Arial Narrow"/>
        <family val="2"/>
        <charset val="238"/>
      </rPr>
      <t xml:space="preserve"> </t>
    </r>
  </si>
  <si>
    <t>Környezetvédelem</t>
  </si>
  <si>
    <t>Kormányzástani és Közpolitikai Tanszék</t>
  </si>
  <si>
    <t>Dr. Kis Norbert</t>
  </si>
  <si>
    <t>Dr. Pallo József</t>
  </si>
  <si>
    <t>Büntetés-végrehajtási Tsz.</t>
  </si>
  <si>
    <t>Dr. Hornyacsek Júlia</t>
  </si>
  <si>
    <t>Honvédelmi Jogi és Igazgatási Tsz.</t>
  </si>
  <si>
    <t>Haditechnika Tsz.</t>
  </si>
  <si>
    <t>Dr. Turcsányi Károly</t>
  </si>
  <si>
    <t>Politika- és Államelméleti Kutatóintézet</t>
  </si>
  <si>
    <t>Dr. Hörcher Ferenc</t>
  </si>
  <si>
    <t>Dr. Ördögh Tibor</t>
  </si>
  <si>
    <t>Dr. Hatos Pál</t>
  </si>
  <si>
    <t>Közép-Európa Kutatóintézet</t>
  </si>
  <si>
    <t>Dr. Fatalin László</t>
  </si>
  <si>
    <t>Elektronikai Hadviselés Tsz</t>
  </si>
  <si>
    <t>Dr. Nagyernyei Szabó Ádám</t>
  </si>
  <si>
    <t>Állam- és Jogtörténeti Tsz</t>
  </si>
  <si>
    <t>Dr. Baranyai Gábor</t>
  </si>
  <si>
    <t xml:space="preserve">Fenntartható Fejlődés Tanulmányok Intézet </t>
  </si>
  <si>
    <t xml:space="preserve">Dr. Koltay András </t>
  </si>
  <si>
    <t>Dr. Haig Zsolt</t>
  </si>
  <si>
    <t>Rendészeti Vezetéstudományi Tanszék</t>
  </si>
  <si>
    <t>Dr. Kovács Gábor</t>
  </si>
  <si>
    <t>Dr. Pap Andrea</t>
  </si>
  <si>
    <t>ZÁRÓVIZSGA EHV</t>
  </si>
  <si>
    <t>Szakmai gyakorlat EHV</t>
  </si>
  <si>
    <t>Szakdolgozat védés EHV</t>
  </si>
  <si>
    <t>Csapatgyakoroltatás UZ I.</t>
  </si>
  <si>
    <t>Csapatgyakoroltatás UZ II.</t>
  </si>
  <si>
    <t>ZÁRÓVIZSGA INF</t>
  </si>
  <si>
    <t>Szakdolgozat védés INF</t>
  </si>
  <si>
    <t>Szakmai gyakorlat INF</t>
  </si>
  <si>
    <t>HKINFA42</t>
  </si>
  <si>
    <t>HKHIRA07</t>
  </si>
  <si>
    <t>ZÁRÓVIZSGA HIR</t>
  </si>
  <si>
    <t>Szakdolgozat védés HIR</t>
  </si>
  <si>
    <t>Szakmai gyakorlat HIR</t>
  </si>
  <si>
    <t>HKHIRA05</t>
  </si>
  <si>
    <t>Szakdolgozat készítés UZ</t>
  </si>
  <si>
    <t>HKHIRA04</t>
  </si>
  <si>
    <t>Infokommunikációs hálózatok információbiztonság II.</t>
  </si>
  <si>
    <t>Infokommunikációs hálózatok információbiztonság III.</t>
  </si>
  <si>
    <t>HKHIRA30</t>
  </si>
  <si>
    <t>HKHIRA31</t>
  </si>
  <si>
    <t>Vezetői motiváció</t>
  </si>
  <si>
    <t>HKINFA110</t>
  </si>
  <si>
    <t>Computer networks</t>
  </si>
  <si>
    <t>Elemi informatika</t>
  </si>
  <si>
    <t>CISCO alapismeretek</t>
  </si>
  <si>
    <t>CISCO alapismeretek II.</t>
  </si>
  <si>
    <t>CISCO</t>
  </si>
  <si>
    <t>HKINFA105</t>
  </si>
  <si>
    <t xml:space="preserve">HKINFA106 </t>
  </si>
  <si>
    <t xml:space="preserve">HKINFA108 </t>
  </si>
  <si>
    <t xml:space="preserve">HKINFA107 </t>
  </si>
  <si>
    <t xml:space="preserve"> HKINFA104 </t>
  </si>
  <si>
    <t>Dr. Kállai Attila</t>
  </si>
  <si>
    <t>Műveleti Támogató Tsz</t>
  </si>
  <si>
    <t>Szelei Ildikó</t>
  </si>
  <si>
    <t>Természettudományi Tsz</t>
  </si>
  <si>
    <t>Európa-tanulmányok Tsz</t>
  </si>
  <si>
    <t>Társadalmi Kommunikáció Tsz</t>
  </si>
  <si>
    <t xml:space="preserve">Social engineering </t>
  </si>
  <si>
    <t>CIS risk management</t>
  </si>
  <si>
    <t>Mechanika UZ</t>
  </si>
  <si>
    <t>HK925A242</t>
  </si>
  <si>
    <t>HKEHVA01</t>
  </si>
  <si>
    <t>HKEHVA02</t>
  </si>
  <si>
    <t>HKEHVA03</t>
  </si>
  <si>
    <t>HKEHVA04</t>
  </si>
  <si>
    <t>HK925A350</t>
  </si>
  <si>
    <t>HKEHVA05</t>
  </si>
  <si>
    <t>HKEHVA06</t>
  </si>
  <si>
    <t>HKEHVA07</t>
  </si>
  <si>
    <t>HKEHVA08</t>
  </si>
  <si>
    <t>HKEHVA09</t>
  </si>
  <si>
    <t>HKEHVA10</t>
  </si>
  <si>
    <t>HKEHVA11</t>
  </si>
  <si>
    <t>HKEHVA12</t>
  </si>
  <si>
    <t>HKHIRA50</t>
  </si>
  <si>
    <t>HKEHVA13</t>
  </si>
  <si>
    <t>HKEHVA14</t>
  </si>
  <si>
    <t>HKEHVA15</t>
  </si>
  <si>
    <t>HKEHVA16</t>
  </si>
  <si>
    <t>HKEHVA17</t>
  </si>
  <si>
    <t>HKEHVA18</t>
  </si>
  <si>
    <t>HKEHVA19</t>
  </si>
  <si>
    <t>HKEHVA20</t>
  </si>
  <si>
    <t>HKEHVA21</t>
  </si>
  <si>
    <t>HKEHVA52</t>
  </si>
  <si>
    <t>HKEHVA51</t>
  </si>
  <si>
    <t>HKEHVA50</t>
  </si>
  <si>
    <t>HK925A352</t>
  </si>
  <si>
    <t>HK925A351</t>
  </si>
  <si>
    <t>Vektoranalízis UZ EHV</t>
  </si>
  <si>
    <t>HKEHVA30</t>
  </si>
  <si>
    <t>Katonai szakelektronika I. (F)</t>
  </si>
  <si>
    <t>HKEHVA31</t>
  </si>
  <si>
    <t>Katonai szakelektronika II. (F)</t>
  </si>
  <si>
    <t>HKEHVA32</t>
  </si>
  <si>
    <t xml:space="preserve">Katonai műholdas rendszerek alapjai </t>
  </si>
  <si>
    <t>Dr. Németh András</t>
  </si>
  <si>
    <t>HKEHVA33</t>
  </si>
  <si>
    <t>MRR ismeretek</t>
  </si>
  <si>
    <t>HKEHVA34</t>
  </si>
  <si>
    <t>Cyber terrorism</t>
  </si>
  <si>
    <t>Dr. Kovács László</t>
  </si>
  <si>
    <t>HKEHVA35</t>
  </si>
  <si>
    <t xml:space="preserve">Strategic communication </t>
  </si>
  <si>
    <t>Dr. Németh József</t>
  </si>
  <si>
    <t>Katonai elektornikus információbiztonság tecnikai megvalósítása II</t>
  </si>
  <si>
    <t>Katonai elektornikus információbiztonság menedzsmentje II</t>
  </si>
  <si>
    <t>IGEN</t>
  </si>
  <si>
    <t>NEM</t>
  </si>
  <si>
    <t>Távközlési rendszerelmélet I.</t>
  </si>
  <si>
    <t>Távközlési rendszerelmélet II.</t>
  </si>
  <si>
    <t>Távközlési szakelmélet I.</t>
  </si>
  <si>
    <t>Távközlési szakelmélet II.</t>
  </si>
  <si>
    <t>Matematika UZ HRD 2</t>
  </si>
  <si>
    <t>Infokommunikációs rendszerek üzemeltetése Kauz</t>
  </si>
  <si>
    <t xml:space="preserve">Az informatika matematikai alapjai </t>
  </si>
  <si>
    <t>H925A450</t>
  </si>
  <si>
    <t>Rendszerfelügyelet</t>
  </si>
  <si>
    <t xml:space="preserve">Számítógép-hálózatok </t>
  </si>
  <si>
    <t>Rendszerfelügyelet Kauz</t>
  </si>
  <si>
    <t>Webprogramozás, webszolgáltatások</t>
  </si>
  <si>
    <t>Operációkutatás alapjai UZ INF</t>
  </si>
  <si>
    <t>HK925A470</t>
  </si>
  <si>
    <t>Valószínűségszámítás és matematikai statisztika UZ INF</t>
  </si>
  <si>
    <t>Az informatika matematikai alapjai UZ INF</t>
  </si>
  <si>
    <t>Szakmai matematika UZ EHV</t>
  </si>
  <si>
    <t>Mechanics UZ</t>
  </si>
  <si>
    <t>HK925A241</t>
  </si>
  <si>
    <t>Közgazdaságtan KÜ</t>
  </si>
  <si>
    <t xml:space="preserve">HKHPKA01 </t>
  </si>
  <si>
    <t>Védelemgazdaságtan BKÜ</t>
  </si>
  <si>
    <t>Katonai testnevelés VI.</t>
  </si>
  <si>
    <t>HKTSKA06</t>
  </si>
  <si>
    <t>Katonai testnevelés V.</t>
  </si>
  <si>
    <t>HKTSKA05</t>
  </si>
  <si>
    <t>Katonai testnevelés IV.</t>
  </si>
  <si>
    <t>HKTSKA04</t>
  </si>
  <si>
    <t>Katonai testnevelés VII.</t>
  </si>
  <si>
    <t>HKTSKA07</t>
  </si>
  <si>
    <t>Katonai testnevelés II.</t>
  </si>
  <si>
    <t>HKTSKA03</t>
  </si>
  <si>
    <t>HKTSKA02</t>
  </si>
  <si>
    <t>Katonai testnevelés I.</t>
  </si>
  <si>
    <t>HKTSKA01</t>
  </si>
  <si>
    <t>Szakközös tantárgyak</t>
  </si>
  <si>
    <t>Tantárgy</t>
  </si>
  <si>
    <t>Kódszám</t>
  </si>
  <si>
    <t>Egyidejű felvétel megengedett (IGEN/NEM)</t>
  </si>
  <si>
    <t>ELŐTANULMÁNYI KÖTELEZETTSÉG</t>
  </si>
  <si>
    <t>ELŐTANULMÁNYI REND</t>
  </si>
  <si>
    <t>HKINFA49</t>
  </si>
  <si>
    <t>Social engineering (eng)</t>
  </si>
  <si>
    <t>Dr. Jobbágy Szabolcs</t>
  </si>
  <si>
    <t>HKHIRA53</t>
  </si>
  <si>
    <t>Valószínűségszámítás UZ</t>
  </si>
  <si>
    <t>HKÖMTA800</t>
  </si>
  <si>
    <t>Katonai alapfelkészítés</t>
  </si>
  <si>
    <t>Dr. Komjáthy Lajos</t>
  </si>
  <si>
    <t>Elektronikai Hadviselés Tanszék</t>
  </si>
  <si>
    <t>Természettudományi Tanszék</t>
  </si>
  <si>
    <t>Összhaderőnemi Műveleti Tanszék</t>
  </si>
  <si>
    <t>Katonai Vezetéstud. és Közism. Tsz.</t>
  </si>
  <si>
    <t>Dr. Szabó László István</t>
  </si>
  <si>
    <t xml:space="preserve">Dr. Boda Mihály </t>
  </si>
  <si>
    <t>Hadtört., Filozófiai és Kultúrtört.Tsz.</t>
  </si>
  <si>
    <t>Dr. Négyesi Lajos</t>
  </si>
  <si>
    <t>HKHIRA57</t>
  </si>
  <si>
    <t>HKÖMTA600</t>
  </si>
  <si>
    <t>Műveleti Támogató Tanszék</t>
  </si>
  <si>
    <t xml:space="preserve">Dr. Petruska Ferenc </t>
  </si>
  <si>
    <t>Honv. Jogi és Igazgatási Tsz.</t>
  </si>
  <si>
    <t>HKÖMTA611</t>
  </si>
  <si>
    <t>Dr. Újházy László</t>
  </si>
  <si>
    <t>Nemzetközi Biztonsági Tanulmányok Tsz.</t>
  </si>
  <si>
    <t xml:space="preserve">HKKVKA13 </t>
  </si>
  <si>
    <t>HKHJITA50</t>
  </si>
  <si>
    <t>HKOMTLA40</t>
  </si>
  <si>
    <t>Dr. Csengeri János</t>
  </si>
  <si>
    <t>HKOMTSA40</t>
  </si>
  <si>
    <t>HKHIRA49</t>
  </si>
  <si>
    <t>HKINFA300</t>
  </si>
  <si>
    <t>HKISZLA101</t>
  </si>
  <si>
    <t>Szakmai Angol 1 (Katonai)</t>
  </si>
  <si>
    <t>HKISZLA102</t>
  </si>
  <si>
    <t>HKISZLA202</t>
  </si>
  <si>
    <t>HKISZLA201</t>
  </si>
  <si>
    <t>HKISZLA301</t>
  </si>
  <si>
    <t>HKISZLA302</t>
  </si>
  <si>
    <t>Szakmai Angol 2 (Katonai)</t>
  </si>
  <si>
    <t>Szakmai Angol 3 (Katonai)</t>
  </si>
  <si>
    <t>Szakmai Angol 4 (Katonai)</t>
  </si>
  <si>
    <t>Szakmai Angol 5 (Katonai)</t>
  </si>
  <si>
    <t>Szakmai Angol 6 (Katonai)</t>
  </si>
  <si>
    <t>HKISZLA311</t>
  </si>
  <si>
    <t>HKISZLA312</t>
  </si>
  <si>
    <t>HKISZLA313</t>
  </si>
  <si>
    <t>Szakmai angol STANAG 3</t>
  </si>
  <si>
    <t>Német középfokú kommunikációs készség fejlesztése</t>
  </si>
  <si>
    <t>Francia középfokú kommunikációs készség fejlesztése</t>
  </si>
  <si>
    <t xml:space="preserve"> Katonai infokommunikációs rendszerek I.</t>
  </si>
  <si>
    <t>Szabadon választható tantárgyak</t>
  </si>
  <si>
    <t xml:space="preserve">Matematika UZ 2 </t>
  </si>
  <si>
    <t>CISCO alapismeretek I.</t>
  </si>
  <si>
    <t>HKINFA107</t>
  </si>
  <si>
    <t>HKINFA108</t>
  </si>
  <si>
    <t>Mathematics UZ 1</t>
  </si>
  <si>
    <t xml:space="preserve"> HK925A220</t>
  </si>
  <si>
    <t>HKINFA106</t>
  </si>
  <si>
    <t xml:space="preserve">Katonai szakelektronika II. (F) </t>
  </si>
  <si>
    <t>Infokommunikációs hálózatok információbiztonsága I.</t>
  </si>
  <si>
    <t>Katonai elektronikus információbiztonság menedzsmentje I</t>
  </si>
  <si>
    <t xml:space="preserve">Dr. Ujházy László </t>
  </si>
  <si>
    <t>Katonai elektronikus információbiztonság technikai megvalósítása I</t>
  </si>
  <si>
    <t>Katonai elektronikus információbiztonság technikai megvalósítása II.</t>
  </si>
  <si>
    <t>Katonai elektronikus információbiztonság menedzsmentje II.</t>
  </si>
  <si>
    <t>Nyílt kulcsú rendszerek</t>
  </si>
  <si>
    <t>Idegennyelvi és Szaknyelvi Lektorátus</t>
  </si>
  <si>
    <t>Dr. Kiss Gabriella</t>
  </si>
  <si>
    <t>Dr. Szelei Ildikó</t>
  </si>
  <si>
    <t>HKHIRA58</t>
  </si>
  <si>
    <t>Communication Information System (CIS) Management</t>
  </si>
  <si>
    <t>HKHJITA080</t>
  </si>
  <si>
    <t>Fegyveres összeütközések joga</t>
  </si>
  <si>
    <t>VKMTB91</t>
  </si>
  <si>
    <t>Elsősegélynyújtás</t>
  </si>
  <si>
    <t xml:space="preserve">Katasztrófavédelmi Műveleti tanszék </t>
  </si>
  <si>
    <t>Dr. Kóródi Gyula</t>
  </si>
  <si>
    <t>HKHFKTA08</t>
  </si>
  <si>
    <t>Ludovika Szabadegyetem</t>
  </si>
  <si>
    <t>Dr. Csikány Tamás</t>
  </si>
  <si>
    <t>HKTSKA08</t>
  </si>
  <si>
    <t>HKÖMTA812</t>
  </si>
  <si>
    <t>HKINFA73</t>
  </si>
  <si>
    <t>HKINFA78</t>
  </si>
  <si>
    <t>Típus és üzemeltetési ismeretek alapjai</t>
  </si>
  <si>
    <t>Típus és üzemeltetési ismeretek I.</t>
  </si>
  <si>
    <t>RRVTB06</t>
  </si>
  <si>
    <t>RRETB15</t>
  </si>
  <si>
    <t>HNBTTB03</t>
  </si>
  <si>
    <t>ÁAÖKTB10</t>
  </si>
  <si>
    <t>Dr. Remek Éva</t>
  </si>
  <si>
    <t>KATONAI INFOKOMMUNIKÁCIÓ ALAPKÉPZÉSI SZAK</t>
  </si>
  <si>
    <t>érvényes 2021/2022-es tanévtől felmenő rendszerben.</t>
  </si>
  <si>
    <t>KATONAI INFOKOMMUNIKÁCIÓ SZAK</t>
  </si>
  <si>
    <t>Katonai kommunikáció és információvédelem specializáció, katonai kommunikáció modul</t>
  </si>
  <si>
    <t>Katonai kommunikáció és információvédelem specializáció, információvédelem modul</t>
  </si>
  <si>
    <t xml:space="preserve">KATONAI INFOKOMMUNIKÁCIÓ ALAPKÉPZÉSI SZAK/
</t>
  </si>
  <si>
    <t>Katonai kommunikáció és információvédelem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</si>
</sst>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\-??\ _F_t_-;_-@_-"/>
  </numFmts>
  <fonts count="56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Times New Roman"/>
      <family val="1"/>
      <charset val="238"/>
    </font>
    <font>
      <sz val="11"/>
      <name val="Arial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2"/>
        <bgColor indexed="64"/>
      </patternFill>
    </fill>
  </fills>
  <borders count="3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35" fillId="0" borderId="0"/>
    <xf numFmtId="0" fontId="2" fillId="0" borderId="0"/>
    <xf numFmtId="0" fontId="1" fillId="0" borderId="0"/>
    <xf numFmtId="0" fontId="38" fillId="0" borderId="0"/>
    <xf numFmtId="0" fontId="33" fillId="0" borderId="0"/>
    <xf numFmtId="0" fontId="16" fillId="0" borderId="0"/>
  </cellStyleXfs>
  <cellXfs count="788">
    <xf numFmtId="0" fontId="0" fillId="0" borderId="0" xfId="0"/>
    <xf numFmtId="0" fontId="21" fillId="0" borderId="0" xfId="40" applyFont="1" applyAlignment="1">
      <alignment horizontal="left"/>
    </xf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6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1" xfId="40" applyNumberFormat="1" applyFont="1" applyFill="1" applyBorder="1" applyAlignment="1" applyProtection="1">
      <alignment horizontal="center" vertical="center" shrinkToFit="1"/>
    </xf>
    <xf numFmtId="0" fontId="27" fillId="4" borderId="23" xfId="40" applyFont="1" applyFill="1" applyBorder="1" applyAlignment="1" applyProtection="1">
      <alignment horizontal="left"/>
    </xf>
    <xf numFmtId="0" fontId="27" fillId="4" borderId="10" xfId="40" applyFont="1" applyFill="1" applyBorder="1" applyProtection="1"/>
    <xf numFmtId="0" fontId="23" fillId="4" borderId="25" xfId="40" applyFont="1" applyFill="1" applyBorder="1" applyAlignment="1" applyProtection="1">
      <alignment horizontal="center"/>
    </xf>
    <xf numFmtId="0" fontId="30" fillId="4" borderId="26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4" xfId="40" applyNumberFormat="1" applyFont="1" applyFill="1" applyBorder="1" applyAlignment="1" applyProtection="1">
      <alignment horizontal="center"/>
    </xf>
    <xf numFmtId="1" fontId="21" fillId="4" borderId="35" xfId="40" applyNumberFormat="1" applyFont="1" applyFill="1" applyBorder="1" applyAlignment="1" applyProtection="1">
      <alignment horizontal="center"/>
    </xf>
    <xf numFmtId="0" fontId="30" fillId="4" borderId="34" xfId="40" applyFont="1" applyFill="1" applyBorder="1" applyAlignment="1" applyProtection="1">
      <alignment horizontal="center"/>
    </xf>
    <xf numFmtId="0" fontId="21" fillId="4" borderId="36" xfId="40" applyFont="1" applyFill="1" applyBorder="1" applyAlignment="1" applyProtection="1">
      <alignment horizontal="left" vertical="center" wrapText="1"/>
    </xf>
    <xf numFmtId="0" fontId="21" fillId="4" borderId="37" xfId="40" applyFont="1" applyFill="1" applyBorder="1" applyAlignment="1" applyProtection="1">
      <alignment horizontal="center"/>
    </xf>
    <xf numFmtId="0" fontId="23" fillId="4" borderId="38" xfId="40" applyFont="1" applyFill="1" applyBorder="1" applyAlignment="1" applyProtection="1">
      <alignment horizontal="center"/>
    </xf>
    <xf numFmtId="1" fontId="23" fillId="4" borderId="37" xfId="40" applyNumberFormat="1" applyFont="1" applyFill="1" applyBorder="1" applyAlignment="1" applyProtection="1">
      <alignment horizontal="center"/>
    </xf>
    <xf numFmtId="0" fontId="31" fillId="24" borderId="36" xfId="40" applyFont="1" applyFill="1" applyBorder="1" applyAlignment="1" applyProtection="1">
      <alignment horizontal="left" vertical="center" wrapText="1"/>
    </xf>
    <xf numFmtId="0" fontId="31" fillId="24" borderId="37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7" xfId="40" applyFont="1" applyFill="1" applyBorder="1" applyAlignment="1" applyProtection="1">
      <alignment horizontal="center"/>
    </xf>
    <xf numFmtId="0" fontId="21" fillId="4" borderId="47" xfId="40" applyFont="1" applyFill="1" applyBorder="1" applyProtection="1"/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22" xfId="40" applyNumberFormat="1" applyFont="1" applyFill="1" applyBorder="1" applyAlignment="1" applyProtection="1">
      <alignment horizontal="center"/>
    </xf>
    <xf numFmtId="1" fontId="21" fillId="4" borderId="51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1" fontId="21" fillId="4" borderId="52" xfId="40" applyNumberFormat="1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left"/>
    </xf>
    <xf numFmtId="0" fontId="28" fillId="4" borderId="19" xfId="40" applyFont="1" applyFill="1" applyBorder="1" applyProtection="1"/>
    <xf numFmtId="0" fontId="21" fillId="4" borderId="33" xfId="40" applyFont="1" applyFill="1" applyBorder="1" applyAlignment="1" applyProtection="1">
      <alignment horizontal="left"/>
    </xf>
    <xf numFmtId="0" fontId="21" fillId="4" borderId="34" xfId="40" applyFont="1" applyFill="1" applyBorder="1" applyProtection="1"/>
    <xf numFmtId="1" fontId="21" fillId="4" borderId="53" xfId="40" applyNumberFormat="1" applyFont="1" applyFill="1" applyBorder="1" applyAlignment="1" applyProtection="1">
      <alignment horizontal="center"/>
    </xf>
    <xf numFmtId="1" fontId="21" fillId="4" borderId="29" xfId="40" applyNumberFormat="1" applyFont="1" applyFill="1" applyBorder="1" applyAlignment="1" applyProtection="1">
      <alignment horizontal="center"/>
    </xf>
    <xf numFmtId="0" fontId="21" fillId="4" borderId="54" xfId="40" applyFont="1" applyFill="1" applyBorder="1" applyAlignment="1" applyProtection="1">
      <alignment horizontal="left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55" xfId="40" applyNumberFormat="1" applyFont="1" applyFill="1" applyBorder="1" applyAlignment="1" applyProtection="1">
      <alignment horizontal="center"/>
    </xf>
    <xf numFmtId="1" fontId="21" fillId="4" borderId="56" xfId="40" applyNumberFormat="1" applyFont="1" applyFill="1" applyBorder="1" applyAlignment="1" applyProtection="1">
      <alignment horizontal="center"/>
    </xf>
    <xf numFmtId="1" fontId="21" fillId="4" borderId="57" xfId="40" applyNumberFormat="1" applyFont="1" applyFill="1" applyBorder="1" applyAlignment="1" applyProtection="1">
      <alignment horizontal="center"/>
    </xf>
    <xf numFmtId="1" fontId="21" fillId="4" borderId="58" xfId="40" applyNumberFormat="1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left"/>
    </xf>
    <xf numFmtId="0" fontId="28" fillId="0" borderId="0" xfId="40" applyFont="1" applyFill="1" applyBorder="1"/>
    <xf numFmtId="0" fontId="21" fillId="0" borderId="0" xfId="40" applyFont="1" applyFill="1" applyAlignment="1">
      <alignment horizontal="left"/>
    </xf>
    <xf numFmtId="0" fontId="21" fillId="0" borderId="27" xfId="40" applyFont="1" applyFill="1" applyBorder="1" applyAlignment="1" applyProtection="1">
      <alignment horizontal="center"/>
      <protection locked="0"/>
    </xf>
    <xf numFmtId="0" fontId="21" fillId="25" borderId="75" xfId="40" applyFont="1" applyFill="1" applyBorder="1" applyAlignment="1" applyProtection="1">
      <alignment horizontal="center"/>
    </xf>
    <xf numFmtId="0" fontId="21" fillId="0" borderId="78" xfId="40" applyFont="1" applyFill="1" applyBorder="1" applyAlignment="1" applyProtection="1">
      <protection locked="0"/>
    </xf>
    <xf numFmtId="0" fontId="21" fillId="25" borderId="77" xfId="40" applyFont="1" applyFill="1" applyBorder="1" applyAlignment="1" applyProtection="1">
      <alignment horizontal="center"/>
    </xf>
    <xf numFmtId="0" fontId="21" fillId="0" borderId="79" xfId="40" applyFont="1" applyFill="1" applyBorder="1" applyAlignment="1" applyProtection="1">
      <alignment horizontal="center" vertical="center"/>
      <protection locked="0"/>
    </xf>
    <xf numFmtId="0" fontId="21" fillId="0" borderId="80" xfId="40" applyFont="1" applyFill="1" applyBorder="1" applyAlignment="1" applyProtection="1">
      <protection locked="0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20" xfId="39" applyNumberFormat="1" applyFont="1" applyBorder="1" applyAlignment="1" applyProtection="1">
      <alignment horizontal="center"/>
      <protection locked="0"/>
    </xf>
    <xf numFmtId="0" fontId="21" fillId="0" borderId="19" xfId="39" applyNumberFormat="1" applyFont="1" applyBorder="1" applyAlignment="1" applyProtection="1">
      <alignment horizontal="center"/>
      <protection locked="0"/>
    </xf>
    <xf numFmtId="0" fontId="21" fillId="0" borderId="51" xfId="39" applyNumberFormat="1" applyFont="1" applyBorder="1" applyAlignment="1" applyProtection="1">
      <alignment horizontal="center"/>
      <protection locked="0"/>
    </xf>
    <xf numFmtId="0" fontId="21" fillId="0" borderId="61" xfId="39" applyNumberFormat="1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30" fillId="25" borderId="77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81" xfId="40" applyNumberFormat="1" applyFont="1" applyFill="1" applyBorder="1" applyAlignment="1" applyProtection="1">
      <alignment horizontal="center"/>
      <protection locked="0"/>
    </xf>
    <xf numFmtId="0" fontId="21" fillId="4" borderId="44" xfId="40" applyFont="1" applyFill="1" applyBorder="1" applyProtection="1"/>
    <xf numFmtId="0" fontId="21" fillId="4" borderId="45" xfId="40" applyFont="1" applyFill="1" applyBorder="1" applyProtection="1"/>
    <xf numFmtId="0" fontId="21" fillId="4" borderId="46" xfId="40" applyFont="1" applyFill="1" applyBorder="1" applyProtection="1"/>
    <xf numFmtId="1" fontId="21" fillId="0" borderId="34" xfId="40" applyNumberFormat="1" applyFont="1" applyFill="1" applyBorder="1" applyAlignment="1" applyProtection="1">
      <alignment horizontal="center"/>
      <protection locked="0"/>
    </xf>
    <xf numFmtId="0" fontId="21" fillId="0" borderId="34" xfId="40" applyFont="1" applyFill="1" applyBorder="1" applyAlignment="1" applyProtection="1">
      <alignment horizontal="center"/>
      <protection locked="0"/>
    </xf>
    <xf numFmtId="0" fontId="21" fillId="4" borderId="34" xfId="40" applyFont="1" applyFill="1" applyBorder="1" applyAlignment="1" applyProtection="1">
      <alignment horizontal="center"/>
    </xf>
    <xf numFmtId="0" fontId="23" fillId="4" borderId="11" xfId="40" applyFont="1" applyFill="1" applyBorder="1" applyAlignment="1" applyProtection="1">
      <alignment horizontal="center" textRotation="90" wrapText="1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10" xfId="40" applyFont="1" applyFill="1" applyBorder="1" applyAlignment="1" applyProtection="1">
      <alignment horizontal="center" textRotation="90" wrapText="1"/>
    </xf>
    <xf numFmtId="0" fontId="21" fillId="4" borderId="12" xfId="40" applyFont="1" applyFill="1" applyBorder="1" applyProtection="1"/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1" fontId="23" fillId="4" borderId="40" xfId="40" applyNumberFormat="1" applyFont="1" applyFill="1" applyBorder="1" applyAlignment="1" applyProtection="1">
      <alignment horizontal="center"/>
    </xf>
    <xf numFmtId="1" fontId="21" fillId="4" borderId="37" xfId="40" applyNumberFormat="1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2" xfId="40" applyFont="1" applyFill="1" applyBorder="1" applyProtection="1"/>
    <xf numFmtId="0" fontId="21" fillId="4" borderId="43" xfId="40" applyFont="1" applyFill="1" applyBorder="1" applyProtection="1"/>
    <xf numFmtId="0" fontId="21" fillId="0" borderId="81" xfId="40" applyFont="1" applyFill="1" applyBorder="1" applyAlignment="1" applyProtection="1">
      <alignment horizontal="center"/>
      <protection locked="0"/>
    </xf>
    <xf numFmtId="0" fontId="21" fillId="4" borderId="49" xfId="40" applyFont="1" applyFill="1" applyBorder="1" applyProtection="1"/>
    <xf numFmtId="0" fontId="21" fillId="4" borderId="50" xfId="40" applyFont="1" applyFill="1" applyBorder="1" applyProtection="1"/>
    <xf numFmtId="1" fontId="21" fillId="4" borderId="21" xfId="40" applyNumberFormat="1" applyFont="1" applyFill="1" applyBorder="1" applyProtection="1"/>
    <xf numFmtId="0" fontId="21" fillId="4" borderId="22" xfId="40" applyFont="1" applyFill="1" applyBorder="1" applyProtection="1"/>
    <xf numFmtId="0" fontId="21" fillId="4" borderId="51" xfId="40" applyFont="1" applyFill="1" applyBorder="1" applyProtection="1"/>
    <xf numFmtId="0" fontId="21" fillId="4" borderId="17" xfId="40" applyFont="1" applyFill="1" applyBorder="1" applyProtection="1"/>
    <xf numFmtId="0" fontId="21" fillId="4" borderId="52" xfId="40" applyFont="1" applyFill="1" applyBorder="1" applyProtection="1"/>
    <xf numFmtId="1" fontId="21" fillId="4" borderId="59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79" xfId="45" applyFont="1" applyFill="1" applyBorder="1" applyAlignment="1" applyProtection="1">
      <alignment horizontal="center" vertical="center"/>
      <protection locked="0"/>
    </xf>
    <xf numFmtId="0" fontId="21" fillId="0" borderId="78" xfId="45" applyFont="1" applyBorder="1" applyProtection="1">
      <protection locked="0"/>
    </xf>
    <xf numFmtId="0" fontId="30" fillId="25" borderId="77" xfId="45" applyFont="1" applyFill="1" applyBorder="1" applyAlignment="1" applyProtection="1">
      <alignment horizontal="center"/>
    </xf>
    <xf numFmtId="1" fontId="23" fillId="4" borderId="60" xfId="40" applyNumberFormat="1" applyFont="1" applyFill="1" applyBorder="1" applyAlignment="1" applyProtection="1">
      <alignment horizontal="center"/>
    </xf>
    <xf numFmtId="0" fontId="23" fillId="4" borderId="10" xfId="40" applyFont="1" applyFill="1" applyBorder="1" applyAlignment="1" applyProtection="1">
      <alignment horizontal="center" textRotation="90"/>
    </xf>
    <xf numFmtId="0" fontId="25" fillId="4" borderId="70" xfId="40" applyFont="1" applyFill="1" applyBorder="1" applyAlignment="1" applyProtection="1">
      <alignment horizontal="center" vertic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51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90" xfId="45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5" applyFill="1"/>
    <xf numFmtId="0" fontId="35" fillId="0" borderId="0" xfId="45"/>
    <xf numFmtId="0" fontId="35" fillId="0" borderId="0" xfId="45" applyFill="1" applyBorder="1"/>
    <xf numFmtId="0" fontId="35" fillId="0" borderId="0" xfId="45" applyFill="1" applyProtection="1">
      <protection locked="0"/>
    </xf>
    <xf numFmtId="0" fontId="35" fillId="0" borderId="0" xfId="45" applyBorder="1"/>
    <xf numFmtId="0" fontId="39" fillId="25" borderId="113" xfId="45" applyFont="1" applyFill="1" applyBorder="1" applyAlignment="1" applyProtection="1">
      <alignment horizontal="center" textRotation="90" wrapText="1"/>
    </xf>
    <xf numFmtId="0" fontId="39" fillId="25" borderId="114" xfId="45" applyFont="1" applyFill="1" applyBorder="1" applyAlignment="1" applyProtection="1">
      <alignment horizontal="center" textRotation="90"/>
    </xf>
    <xf numFmtId="0" fontId="39" fillId="25" borderId="114" xfId="45" applyFont="1" applyFill="1" applyBorder="1" applyAlignment="1" applyProtection="1">
      <alignment horizontal="center" textRotation="90" wrapText="1"/>
    </xf>
    <xf numFmtId="0" fontId="39" fillId="25" borderId="116" xfId="45" applyFont="1" applyFill="1" applyBorder="1" applyAlignment="1" applyProtection="1">
      <alignment horizontal="center" textRotation="90" wrapText="1"/>
    </xf>
    <xf numFmtId="0" fontId="27" fillId="26" borderId="119" xfId="45" applyFont="1" applyFill="1" applyBorder="1" applyAlignment="1" applyProtection="1">
      <alignment horizontal="left"/>
    </xf>
    <xf numFmtId="0" fontId="27" fillId="26" borderId="120" xfId="45" applyFont="1" applyFill="1" applyBorder="1" applyProtection="1"/>
    <xf numFmtId="0" fontId="26" fillId="26" borderId="85" xfId="45" applyFont="1" applyFill="1" applyBorder="1" applyAlignment="1" applyProtection="1">
      <alignment horizontal="center"/>
    </xf>
    <xf numFmtId="1" fontId="26" fillId="26" borderId="121" xfId="45" applyNumberFormat="1" applyFont="1" applyFill="1" applyBorder="1" applyAlignment="1" applyProtection="1">
      <alignment horizontal="center"/>
    </xf>
    <xf numFmtId="0" fontId="40" fillId="0" borderId="0" xfId="45" applyFont="1"/>
    <xf numFmtId="0" fontId="26" fillId="25" borderId="90" xfId="45" applyFont="1" applyFill="1" applyBorder="1" applyAlignment="1" applyProtection="1">
      <alignment horizontal="center"/>
    </xf>
    <xf numFmtId="0" fontId="27" fillId="25" borderId="123" xfId="45" applyFont="1" applyFill="1" applyBorder="1" applyProtection="1"/>
    <xf numFmtId="0" fontId="26" fillId="25" borderId="124" xfId="45" applyFont="1" applyFill="1" applyBorder="1" applyAlignment="1" applyProtection="1">
      <alignment horizontal="center"/>
    </xf>
    <xf numFmtId="1" fontId="26" fillId="25" borderId="125" xfId="45" applyNumberFormat="1" applyFont="1" applyFill="1" applyBorder="1" applyAlignment="1" applyProtection="1">
      <alignment horizontal="center"/>
    </xf>
    <xf numFmtId="1" fontId="41" fillId="25" borderId="126" xfId="45" applyNumberFormat="1" applyFont="1" applyFill="1" applyBorder="1" applyAlignment="1" applyProtection="1">
      <alignment horizontal="center"/>
    </xf>
    <xf numFmtId="1" fontId="26" fillId="25" borderId="126" xfId="45" applyNumberFormat="1" applyFont="1" applyFill="1" applyBorder="1" applyAlignment="1" applyProtection="1">
      <alignment horizontal="center"/>
    </xf>
    <xf numFmtId="0" fontId="26" fillId="25" borderId="126" xfId="45" applyFont="1" applyFill="1" applyBorder="1" applyProtection="1"/>
    <xf numFmtId="0" fontId="26" fillId="25" borderId="127" xfId="45" applyFont="1" applyFill="1" applyBorder="1" applyProtection="1"/>
    <xf numFmtId="1" fontId="26" fillId="25" borderId="0" xfId="45" applyNumberFormat="1" applyFont="1" applyFill="1" applyBorder="1" applyAlignment="1" applyProtection="1">
      <alignment horizontal="center"/>
    </xf>
    <xf numFmtId="0" fontId="26" fillId="25" borderId="128" xfId="45" applyFont="1" applyFill="1" applyBorder="1" applyProtection="1"/>
    <xf numFmtId="1" fontId="26" fillId="25" borderId="114" xfId="45" applyNumberFormat="1" applyFont="1" applyFill="1" applyBorder="1" applyAlignment="1" applyProtection="1">
      <alignment horizontal="center"/>
    </xf>
    <xf numFmtId="1" fontId="26" fillId="26" borderId="119" xfId="45" applyNumberFormat="1" applyFont="1" applyFill="1" applyBorder="1" applyAlignment="1" applyProtection="1">
      <alignment horizontal="center"/>
    </xf>
    <xf numFmtId="0" fontId="23" fillId="25" borderId="90" xfId="45" applyFont="1" applyFill="1" applyBorder="1" applyAlignment="1" applyProtection="1">
      <alignment horizontal="center"/>
    </xf>
    <xf numFmtId="0" fontId="30" fillId="25" borderId="130" xfId="45" applyFont="1" applyFill="1" applyBorder="1" applyProtection="1"/>
    <xf numFmtId="0" fontId="23" fillId="25" borderId="0" xfId="45" applyFont="1" applyFill="1" applyBorder="1" applyAlignment="1" applyProtection="1">
      <alignment horizontal="center"/>
    </xf>
    <xf numFmtId="0" fontId="21" fillId="25" borderId="119" xfId="45" applyFont="1" applyFill="1" applyBorder="1" applyAlignment="1" applyProtection="1">
      <alignment horizontal="left" vertical="center" wrapText="1"/>
    </xf>
    <xf numFmtId="0" fontId="21" fillId="25" borderId="120" xfId="45" applyFont="1" applyFill="1" applyBorder="1" applyAlignment="1" applyProtection="1">
      <alignment horizontal="center"/>
    </xf>
    <xf numFmtId="0" fontId="23" fillId="25" borderId="122" xfId="45" applyFont="1" applyFill="1" applyBorder="1" applyAlignment="1" applyProtection="1">
      <alignment horizontal="center"/>
    </xf>
    <xf numFmtId="1" fontId="24" fillId="25" borderId="121" xfId="45" applyNumberFormat="1" applyFont="1" applyFill="1" applyBorder="1" applyAlignment="1" applyProtection="1">
      <alignment horizontal="center"/>
    </xf>
    <xf numFmtId="1" fontId="41" fillId="25" borderId="120" xfId="45" applyNumberFormat="1" applyFont="1" applyFill="1" applyBorder="1" applyAlignment="1" applyProtection="1">
      <alignment horizontal="center"/>
    </xf>
    <xf numFmtId="1" fontId="24" fillId="25" borderId="120" xfId="45" applyNumberFormat="1" applyFont="1" applyFill="1" applyBorder="1" applyAlignment="1" applyProtection="1">
      <alignment horizontal="center"/>
    </xf>
    <xf numFmtId="1" fontId="30" fillId="25" borderId="120" xfId="45" applyNumberFormat="1" applyFont="1" applyFill="1" applyBorder="1" applyAlignment="1" applyProtection="1">
      <alignment horizontal="center"/>
    </xf>
    <xf numFmtId="0" fontId="30" fillId="25" borderId="122" xfId="45" applyFont="1" applyFill="1" applyBorder="1" applyAlignment="1" applyProtection="1">
      <alignment horizontal="center"/>
    </xf>
    <xf numFmtId="1" fontId="24" fillId="25" borderId="132" xfId="45" applyNumberFormat="1" applyFont="1" applyFill="1" applyBorder="1" applyAlignment="1" applyProtection="1">
      <alignment horizontal="center"/>
    </xf>
    <xf numFmtId="0" fontId="30" fillId="25" borderId="120" xfId="45" applyFont="1" applyFill="1" applyBorder="1" applyAlignment="1" applyProtection="1">
      <alignment horizontal="center"/>
    </xf>
    <xf numFmtId="1" fontId="21" fillId="25" borderId="119" xfId="45" applyNumberFormat="1" applyFont="1" applyFill="1" applyBorder="1" applyAlignment="1" applyProtection="1">
      <alignment horizontal="center"/>
    </xf>
    <xf numFmtId="0" fontId="21" fillId="25" borderId="129" xfId="45" applyFont="1" applyFill="1" applyBorder="1" applyAlignment="1" applyProtection="1">
      <alignment horizontal="center"/>
    </xf>
    <xf numFmtId="0" fontId="21" fillId="25" borderId="90" xfId="45" applyFont="1" applyFill="1" applyBorder="1" applyAlignment="1" applyProtection="1">
      <alignment horizontal="left" vertical="center" wrapText="1"/>
    </xf>
    <xf numFmtId="0" fontId="21" fillId="25" borderId="130" xfId="45" applyFont="1" applyFill="1" applyBorder="1" applyAlignment="1" applyProtection="1">
      <alignment horizontal="center"/>
    </xf>
    <xf numFmtId="0" fontId="24" fillId="25" borderId="133" xfId="45" applyFont="1" applyFill="1" applyBorder="1" applyAlignment="1" applyProtection="1">
      <alignment horizontal="center"/>
    </xf>
    <xf numFmtId="1" fontId="24" fillId="25" borderId="134" xfId="45" applyNumberFormat="1" applyFont="1" applyFill="1" applyBorder="1" applyAlignment="1" applyProtection="1">
      <alignment horizontal="center"/>
    </xf>
    <xf numFmtId="1" fontId="41" fillId="25" borderId="135" xfId="45" applyNumberFormat="1" applyFont="1" applyFill="1" applyBorder="1" applyAlignment="1" applyProtection="1">
      <alignment horizontal="center"/>
    </xf>
    <xf numFmtId="1" fontId="24" fillId="25" borderId="135" xfId="45" applyNumberFormat="1" applyFont="1" applyFill="1" applyBorder="1" applyAlignment="1" applyProtection="1">
      <alignment horizontal="center"/>
    </xf>
    <xf numFmtId="1" fontId="30" fillId="25" borderId="135" xfId="45" applyNumberFormat="1" applyFont="1" applyFill="1" applyBorder="1" applyAlignment="1" applyProtection="1">
      <alignment horizontal="center"/>
    </xf>
    <xf numFmtId="0" fontId="30" fillId="25" borderId="136" xfId="45" applyFont="1" applyFill="1" applyBorder="1" applyAlignment="1" applyProtection="1">
      <alignment horizontal="center"/>
    </xf>
    <xf numFmtId="1" fontId="24" fillId="25" borderId="137" xfId="45" applyNumberFormat="1" applyFont="1" applyFill="1" applyBorder="1" applyAlignment="1" applyProtection="1">
      <alignment horizontal="center"/>
    </xf>
    <xf numFmtId="0" fontId="30" fillId="25" borderId="135" xfId="45" applyFont="1" applyFill="1" applyBorder="1" applyAlignment="1" applyProtection="1">
      <alignment horizontal="center"/>
    </xf>
    <xf numFmtId="1" fontId="21" fillId="25" borderId="83" xfId="45" applyNumberFormat="1" applyFont="1" applyFill="1" applyBorder="1" applyAlignment="1" applyProtection="1">
      <alignment horizontal="center"/>
    </xf>
    <xf numFmtId="0" fontId="21" fillId="25" borderId="87" xfId="45" applyFont="1" applyFill="1" applyBorder="1" applyAlignment="1" applyProtection="1">
      <alignment horizontal="center"/>
    </xf>
    <xf numFmtId="0" fontId="23" fillId="25" borderId="138" xfId="45" applyFont="1" applyFill="1" applyBorder="1" applyAlignment="1" applyProtection="1">
      <alignment horizontal="center"/>
    </xf>
    <xf numFmtId="0" fontId="24" fillId="25" borderId="139" xfId="45" applyFont="1" applyFill="1" applyBorder="1" applyAlignment="1" applyProtection="1">
      <alignment horizontal="center"/>
    </xf>
    <xf numFmtId="0" fontId="35" fillId="25" borderId="79" xfId="45" applyFill="1" applyBorder="1" applyProtection="1"/>
    <xf numFmtId="0" fontId="35" fillId="25" borderId="76" xfId="45" applyFill="1" applyBorder="1" applyProtection="1"/>
    <xf numFmtId="0" fontId="35" fillId="25" borderId="131" xfId="45" applyFill="1" applyBorder="1" applyProtection="1"/>
    <xf numFmtId="0" fontId="35" fillId="25" borderId="105" xfId="45" applyFill="1" applyBorder="1" applyProtection="1"/>
    <xf numFmtId="0" fontId="35" fillId="25" borderId="106" xfId="45" applyFill="1" applyBorder="1" applyProtection="1"/>
    <xf numFmtId="0" fontId="21" fillId="25" borderId="74" xfId="45" applyFont="1" applyFill="1" applyBorder="1" applyAlignment="1" applyProtection="1">
      <alignment horizontal="left"/>
    </xf>
    <xf numFmtId="0" fontId="21" fillId="25" borderId="77" xfId="45" applyFont="1" applyFill="1" applyBorder="1" applyProtection="1"/>
    <xf numFmtId="0" fontId="28" fillId="25" borderId="77" xfId="45" applyFont="1" applyFill="1" applyBorder="1" applyProtection="1"/>
    <xf numFmtId="0" fontId="21" fillId="0" borderId="0" xfId="45" applyFont="1" applyFill="1" applyBorder="1" applyAlignment="1">
      <alignment horizontal="left"/>
    </xf>
    <xf numFmtId="0" fontId="28" fillId="0" borderId="0" xfId="45" applyFont="1" applyFill="1" applyBorder="1"/>
    <xf numFmtId="0" fontId="21" fillId="0" borderId="0" xfId="45" applyFont="1" applyFill="1" applyAlignment="1">
      <alignment horizontal="left"/>
    </xf>
    <xf numFmtId="0" fontId="21" fillId="0" borderId="0" xfId="45" applyFont="1" applyAlignment="1">
      <alignment horizontal="left"/>
    </xf>
    <xf numFmtId="0" fontId="27" fillId="25" borderId="119" xfId="45" applyFont="1" applyFill="1" applyBorder="1" applyAlignment="1" applyProtection="1">
      <alignment horizontal="left"/>
    </xf>
    <xf numFmtId="0" fontId="27" fillId="25" borderId="120" xfId="45" applyFont="1" applyFill="1" applyBorder="1" applyProtection="1"/>
    <xf numFmtId="0" fontId="26" fillId="4" borderId="29" xfId="40" applyFont="1" applyFill="1" applyBorder="1" applyAlignment="1" applyProtection="1">
      <alignment horizontal="center"/>
    </xf>
    <xf numFmtId="0" fontId="43" fillId="0" borderId="0" xfId="45" applyFont="1"/>
    <xf numFmtId="0" fontId="21" fillId="0" borderId="83" xfId="45" applyFont="1" applyFill="1" applyBorder="1" applyAlignment="1" applyProtection="1">
      <alignment horizontal="center"/>
      <protection locked="0"/>
    </xf>
    <xf numFmtId="0" fontId="21" fillId="4" borderId="41" xfId="40" applyFont="1" applyFill="1" applyBorder="1" applyProtection="1"/>
    <xf numFmtId="0" fontId="21" fillId="4" borderId="53" xfId="40" applyFont="1" applyFill="1" applyBorder="1" applyProtection="1"/>
    <xf numFmtId="1" fontId="21" fillId="0" borderId="142" xfId="40" applyNumberFormat="1" applyFont="1" applyFill="1" applyBorder="1" applyAlignment="1" applyProtection="1">
      <alignment horizontal="center"/>
      <protection locked="0"/>
    </xf>
    <xf numFmtId="0" fontId="21" fillId="0" borderId="35" xfId="40" applyFont="1" applyFill="1" applyBorder="1" applyAlignment="1" applyProtection="1">
      <alignment horizontal="center"/>
      <protection locked="0"/>
    </xf>
    <xf numFmtId="1" fontId="21" fillId="0" borderId="35" xfId="40" applyNumberFormat="1" applyFont="1" applyFill="1" applyBorder="1" applyAlignment="1" applyProtection="1">
      <alignment horizontal="center"/>
      <protection locked="0"/>
    </xf>
    <xf numFmtId="0" fontId="21" fillId="0" borderId="78" xfId="40" applyFont="1" applyFill="1" applyBorder="1" applyAlignment="1" applyProtection="1">
      <alignment horizontal="center"/>
      <protection locked="0"/>
    </xf>
    <xf numFmtId="0" fontId="21" fillId="0" borderId="144" xfId="40" applyFont="1" applyFill="1" applyBorder="1" applyAlignment="1" applyProtection="1">
      <alignment horizontal="center"/>
      <protection locked="0"/>
    </xf>
    <xf numFmtId="0" fontId="24" fillId="4" borderId="39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center"/>
    </xf>
    <xf numFmtId="0" fontId="30" fillId="25" borderId="77" xfId="40" applyFont="1" applyFill="1" applyBorder="1" applyAlignment="1" applyProtection="1">
      <alignment horizontal="center" vertical="center"/>
    </xf>
    <xf numFmtId="0" fontId="21" fillId="4" borderId="145" xfId="40" applyFont="1" applyFill="1" applyBorder="1" applyProtection="1"/>
    <xf numFmtId="0" fontId="21" fillId="4" borderId="146" xfId="40" applyFont="1" applyFill="1" applyBorder="1" applyProtection="1"/>
    <xf numFmtId="0" fontId="29" fillId="0" borderId="77" xfId="40" applyFont="1" applyBorder="1"/>
    <xf numFmtId="0" fontId="34" fillId="0" borderId="77" xfId="40" applyFont="1" applyBorder="1"/>
    <xf numFmtId="0" fontId="27" fillId="4" borderId="147" xfId="40" applyFont="1" applyFill="1" applyBorder="1" applyAlignment="1" applyProtection="1">
      <alignment horizontal="left"/>
    </xf>
    <xf numFmtId="0" fontId="16" fillId="28" borderId="77" xfId="40" applyFill="1" applyBorder="1"/>
    <xf numFmtId="0" fontId="35" fillId="28" borderId="77" xfId="45" applyFill="1" applyBorder="1"/>
    <xf numFmtId="0" fontId="35" fillId="0" borderId="77" xfId="45" applyBorder="1"/>
    <xf numFmtId="0" fontId="16" fillId="0" borderId="77" xfId="40" applyFont="1" applyFill="1" applyBorder="1"/>
    <xf numFmtId="0" fontId="23" fillId="4" borderId="10" xfId="40" applyFont="1" applyFill="1" applyBorder="1" applyAlignment="1" applyProtection="1">
      <alignment horizontal="center" textRotation="90"/>
    </xf>
    <xf numFmtId="0" fontId="25" fillId="4" borderId="148" xfId="40" applyFont="1" applyFill="1" applyBorder="1" applyAlignment="1" applyProtection="1">
      <alignment horizontal="center"/>
    </xf>
    <xf numFmtId="1" fontId="23" fillId="4" borderId="39" xfId="40" applyNumberFormat="1" applyFont="1" applyFill="1" applyBorder="1" applyAlignment="1" applyProtection="1">
      <alignment horizontal="center"/>
    </xf>
    <xf numFmtId="0" fontId="23" fillId="4" borderId="24" xfId="40" applyFont="1" applyFill="1" applyBorder="1" applyAlignment="1" applyProtection="1">
      <alignment horizontal="center"/>
    </xf>
    <xf numFmtId="0" fontId="23" fillId="4" borderId="30" xfId="40" applyFont="1" applyFill="1" applyBorder="1" applyAlignment="1" applyProtection="1">
      <alignment horizontal="center"/>
    </xf>
    <xf numFmtId="0" fontId="26" fillId="25" borderId="115" xfId="45" applyFont="1" applyFill="1" applyBorder="1" applyAlignment="1" applyProtection="1">
      <alignment horizontal="center"/>
    </xf>
    <xf numFmtId="0" fontId="26" fillId="26" borderId="122" xfId="45" applyFont="1" applyFill="1" applyBorder="1" applyAlignment="1" applyProtection="1">
      <alignment horizontal="center"/>
    </xf>
    <xf numFmtId="0" fontId="16" fillId="28" borderId="75" xfId="40" applyFill="1" applyBorder="1"/>
    <xf numFmtId="0" fontId="26" fillId="25" borderId="150" xfId="45" applyFont="1" applyFill="1" applyBorder="1" applyAlignment="1" applyProtection="1">
      <alignment horizontal="center"/>
    </xf>
    <xf numFmtId="0" fontId="26" fillId="4" borderId="63" xfId="40" applyFont="1" applyFill="1" applyBorder="1" applyAlignment="1" applyProtection="1">
      <alignment horizontal="center"/>
    </xf>
    <xf numFmtId="0" fontId="21" fillId="4" borderId="13" xfId="40" applyFont="1" applyFill="1" applyBorder="1" applyProtection="1"/>
    <xf numFmtId="0" fontId="21" fillId="4" borderId="151" xfId="40" applyFont="1" applyFill="1" applyBorder="1" applyProtection="1"/>
    <xf numFmtId="1" fontId="21" fillId="4" borderId="152" xfId="40" applyNumberFormat="1" applyFont="1" applyFill="1" applyBorder="1" applyAlignment="1" applyProtection="1">
      <alignment horizontal="center" vertical="center" shrinkToFit="1"/>
    </xf>
    <xf numFmtId="1" fontId="23" fillId="4" borderId="153" xfId="40" applyNumberFormat="1" applyFont="1" applyFill="1" applyBorder="1" applyAlignment="1" applyProtection="1">
      <alignment horizontal="center"/>
    </xf>
    <xf numFmtId="0" fontId="21" fillId="4" borderId="154" xfId="0" applyFont="1" applyFill="1" applyBorder="1" applyAlignment="1">
      <alignment horizontal="center" vertical="center" wrapText="1"/>
    </xf>
    <xf numFmtId="0" fontId="25" fillId="29" borderId="39" xfId="40" applyFont="1" applyFill="1" applyBorder="1" applyAlignment="1" applyProtection="1">
      <alignment horizontal="center" vertical="center"/>
    </xf>
    <xf numFmtId="1" fontId="23" fillId="29" borderId="37" xfId="0" applyNumberFormat="1" applyFont="1" applyFill="1" applyBorder="1" applyAlignment="1">
      <alignment horizontal="center" vertical="center"/>
    </xf>
    <xf numFmtId="0" fontId="23" fillId="30" borderId="30" xfId="40" applyFont="1" applyFill="1" applyBorder="1" applyAlignment="1" applyProtection="1">
      <alignment horizontal="center" vertical="center"/>
    </xf>
    <xf numFmtId="1" fontId="23" fillId="29" borderId="60" xfId="0" applyNumberFormat="1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center"/>
    </xf>
    <xf numFmtId="0" fontId="21" fillId="0" borderId="157" xfId="39" applyNumberFormat="1" applyFont="1" applyFill="1" applyBorder="1" applyAlignment="1" applyProtection="1">
      <alignment horizontal="center"/>
      <protection locked="0"/>
    </xf>
    <xf numFmtId="0" fontId="30" fillId="25" borderId="158" xfId="45" applyFont="1" applyFill="1" applyBorder="1" applyProtection="1"/>
    <xf numFmtId="1" fontId="21" fillId="4" borderId="159" xfId="40" applyNumberFormat="1" applyFont="1" applyFill="1" applyBorder="1" applyAlignment="1" applyProtection="1">
      <alignment horizontal="center"/>
    </xf>
    <xf numFmtId="1" fontId="21" fillId="25" borderId="160" xfId="45" applyNumberFormat="1" applyFont="1" applyFill="1" applyBorder="1" applyAlignment="1" applyProtection="1">
      <alignment horizontal="center"/>
    </xf>
    <xf numFmtId="1" fontId="21" fillId="4" borderId="82" xfId="40" applyNumberFormat="1" applyFont="1" applyFill="1" applyBorder="1" applyAlignment="1" applyProtection="1">
      <alignment horizontal="center"/>
    </xf>
    <xf numFmtId="1" fontId="21" fillId="4" borderId="161" xfId="40" applyNumberFormat="1" applyFont="1" applyFill="1" applyBorder="1" applyAlignment="1" applyProtection="1">
      <alignment horizontal="center"/>
    </xf>
    <xf numFmtId="1" fontId="21" fillId="4" borderId="162" xfId="40" applyNumberFormat="1" applyFont="1" applyFill="1" applyBorder="1" applyAlignment="1" applyProtection="1">
      <alignment horizontal="center"/>
    </xf>
    <xf numFmtId="0" fontId="21" fillId="0" borderId="61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0" borderId="20" xfId="39" applyNumberFormat="1" applyFont="1" applyFill="1" applyBorder="1" applyAlignment="1" applyProtection="1">
      <alignment horizontal="center"/>
      <protection locked="0"/>
    </xf>
    <xf numFmtId="0" fontId="21" fillId="0" borderId="19" xfId="39" applyNumberFormat="1" applyFont="1" applyFill="1" applyBorder="1" applyAlignment="1" applyProtection="1">
      <alignment horizontal="center"/>
      <protection locked="0"/>
    </xf>
    <xf numFmtId="0" fontId="21" fillId="0" borderId="78" xfId="45" applyFont="1" applyFill="1" applyBorder="1" applyProtection="1">
      <protection locked="0"/>
    </xf>
    <xf numFmtId="0" fontId="21" fillId="0" borderId="143" xfId="40" applyFont="1" applyFill="1" applyBorder="1" applyAlignment="1" applyProtection="1">
      <alignment horizontal="center" vertical="center"/>
      <protection locked="0"/>
    </xf>
    <xf numFmtId="0" fontId="21" fillId="0" borderId="165" xfId="40" applyFont="1" applyFill="1" applyBorder="1" applyAlignment="1" applyProtection="1">
      <alignment horizontal="center" vertical="center"/>
      <protection locked="0"/>
    </xf>
    <xf numFmtId="1" fontId="23" fillId="25" borderId="76" xfId="45" applyNumberFormat="1" applyFont="1" applyFill="1" applyBorder="1" applyAlignment="1" applyProtection="1">
      <alignment horizontal="center" vertical="center"/>
    </xf>
    <xf numFmtId="0" fontId="46" fillId="0" borderId="77" xfId="40" applyFont="1" applyFill="1" applyBorder="1"/>
    <xf numFmtId="0" fontId="46" fillId="0" borderId="77" xfId="0" applyFont="1" applyFill="1" applyBorder="1"/>
    <xf numFmtId="0" fontId="46" fillId="0" borderId="77" xfId="40" applyFont="1" applyFill="1" applyBorder="1" applyAlignment="1">
      <alignment horizontal="left"/>
    </xf>
    <xf numFmtId="0" fontId="48" fillId="0" borderId="77" xfId="0" applyFont="1" applyFill="1" applyBorder="1"/>
    <xf numFmtId="0" fontId="46" fillId="0" borderId="75" xfId="40" applyFont="1" applyFill="1" applyBorder="1"/>
    <xf numFmtId="0" fontId="47" fillId="0" borderId="167" xfId="40" applyFont="1" applyFill="1" applyBorder="1" applyAlignment="1" applyProtection="1">
      <alignment horizontal="center"/>
      <protection locked="0"/>
    </xf>
    <xf numFmtId="0" fontId="48" fillId="0" borderId="75" xfId="40" applyFont="1" applyFill="1" applyBorder="1"/>
    <xf numFmtId="0" fontId="33" fillId="25" borderId="76" xfId="49" applyFill="1" applyBorder="1" applyAlignment="1" applyProtection="1">
      <alignment horizontal="left" vertical="center" wrapText="1"/>
    </xf>
    <xf numFmtId="0" fontId="33" fillId="25" borderId="106" xfId="49" applyFill="1" applyBorder="1" applyAlignment="1" applyProtection="1">
      <alignment horizontal="left" vertical="center" wrapText="1"/>
    </xf>
    <xf numFmtId="0" fontId="27" fillId="4" borderId="19" xfId="40" applyFont="1" applyFill="1" applyBorder="1" applyAlignment="1" applyProtection="1">
      <alignment horizontal="center"/>
    </xf>
    <xf numFmtId="0" fontId="27" fillId="4" borderId="169" xfId="40" applyFont="1" applyFill="1" applyBorder="1" applyProtection="1"/>
    <xf numFmtId="0" fontId="27" fillId="4" borderId="168" xfId="40" applyFont="1" applyFill="1" applyBorder="1" applyAlignment="1" applyProtection="1">
      <alignment horizontal="center"/>
    </xf>
    <xf numFmtId="0" fontId="21" fillId="0" borderId="171" xfId="39" applyNumberFormat="1" applyFont="1" applyFill="1" applyBorder="1" applyAlignment="1" applyProtection="1">
      <alignment horizontal="center"/>
      <protection locked="0"/>
    </xf>
    <xf numFmtId="1" fontId="21" fillId="4" borderId="172" xfId="40" applyNumberFormat="1" applyFont="1" applyFill="1" applyBorder="1" applyAlignment="1" applyProtection="1">
      <alignment horizontal="center"/>
    </xf>
    <xf numFmtId="0" fontId="21" fillId="0" borderId="173" xfId="39" applyNumberFormat="1" applyFont="1" applyFill="1" applyBorder="1" applyAlignment="1" applyProtection="1">
      <alignment horizontal="center"/>
      <protection locked="0"/>
    </xf>
    <xf numFmtId="0" fontId="21" fillId="0" borderId="174" xfId="39" applyNumberFormat="1" applyFont="1" applyBorder="1" applyAlignment="1" applyProtection="1">
      <alignment horizontal="center"/>
      <protection locked="0"/>
    </xf>
    <xf numFmtId="0" fontId="21" fillId="0" borderId="171" xfId="39" applyNumberFormat="1" applyFont="1" applyBorder="1" applyAlignment="1" applyProtection="1">
      <alignment horizontal="center"/>
      <protection locked="0"/>
    </xf>
    <xf numFmtId="0" fontId="21" fillId="0" borderId="175" xfId="39" applyNumberFormat="1" applyFont="1" applyBorder="1" applyAlignment="1" applyProtection="1">
      <alignment horizontal="center"/>
      <protection locked="0"/>
    </xf>
    <xf numFmtId="0" fontId="21" fillId="0" borderId="173" xfId="39" applyNumberFormat="1" applyFont="1" applyBorder="1" applyAlignment="1" applyProtection="1">
      <alignment horizontal="center"/>
      <protection locked="0"/>
    </xf>
    <xf numFmtId="1" fontId="21" fillId="0" borderId="174" xfId="39" applyNumberFormat="1" applyFont="1" applyBorder="1" applyAlignment="1" applyProtection="1">
      <alignment horizontal="center"/>
      <protection locked="0"/>
    </xf>
    <xf numFmtId="1" fontId="21" fillId="0" borderId="171" xfId="39" applyNumberFormat="1" applyFont="1" applyBorder="1" applyAlignment="1" applyProtection="1">
      <alignment horizontal="center"/>
      <protection locked="0"/>
    </xf>
    <xf numFmtId="1" fontId="21" fillId="0" borderId="172" xfId="39" applyNumberFormat="1" applyFont="1" applyBorder="1" applyAlignment="1" applyProtection="1">
      <alignment horizontal="center"/>
      <protection locked="0"/>
    </xf>
    <xf numFmtId="0" fontId="21" fillId="0" borderId="176" xfId="39" applyNumberFormat="1" applyFont="1" applyBorder="1" applyAlignment="1" applyProtection="1">
      <alignment horizontal="center"/>
      <protection locked="0"/>
    </xf>
    <xf numFmtId="1" fontId="21" fillId="4" borderId="177" xfId="40" applyNumberFormat="1" applyFont="1" applyFill="1" applyBorder="1" applyAlignment="1" applyProtection="1">
      <alignment horizontal="center"/>
    </xf>
    <xf numFmtId="1" fontId="21" fillId="4" borderId="171" xfId="40" applyNumberFormat="1" applyFont="1" applyFill="1" applyBorder="1" applyAlignment="1" applyProtection="1">
      <alignment horizontal="center"/>
    </xf>
    <xf numFmtId="1" fontId="21" fillId="4" borderId="178" xfId="40" applyNumberFormat="1" applyFont="1" applyFill="1" applyBorder="1" applyAlignment="1" applyProtection="1">
      <alignment horizontal="center" vertical="center" shrinkToFit="1"/>
    </xf>
    <xf numFmtId="0" fontId="21" fillId="0" borderId="172" xfId="39" applyNumberFormat="1" applyFont="1" applyBorder="1" applyAlignment="1" applyProtection="1">
      <alignment horizontal="center"/>
      <protection locked="0"/>
    </xf>
    <xf numFmtId="1" fontId="47" fillId="0" borderId="180" xfId="40" applyNumberFormat="1" applyFont="1" applyFill="1" applyBorder="1" applyAlignment="1" applyProtection="1">
      <alignment horizontal="center"/>
      <protection locked="0"/>
    </xf>
    <xf numFmtId="0" fontId="47" fillId="0" borderId="181" xfId="40" applyFont="1" applyFill="1" applyBorder="1" applyAlignment="1" applyProtection="1">
      <alignment horizontal="center"/>
      <protection locked="0"/>
    </xf>
    <xf numFmtId="1" fontId="49" fillId="0" borderId="180" xfId="40" applyNumberFormat="1" applyFont="1" applyFill="1" applyBorder="1" applyAlignment="1" applyProtection="1">
      <alignment horizontal="center"/>
      <protection locked="0"/>
    </xf>
    <xf numFmtId="1" fontId="21" fillId="0" borderId="171" xfId="39" applyNumberFormat="1" applyFont="1" applyFill="1" applyBorder="1" applyAlignment="1" applyProtection="1">
      <alignment horizontal="center"/>
      <protection locked="0"/>
    </xf>
    <xf numFmtId="0" fontId="21" fillId="0" borderId="182" xfId="39" applyNumberFormat="1" applyFont="1" applyBorder="1" applyAlignment="1" applyProtection="1">
      <alignment horizontal="center"/>
      <protection locked="0"/>
    </xf>
    <xf numFmtId="1" fontId="21" fillId="4" borderId="177" xfId="40" applyNumberFormat="1" applyFont="1" applyFill="1" applyBorder="1" applyAlignment="1" applyProtection="1">
      <alignment horizontal="center" vertical="center"/>
    </xf>
    <xf numFmtId="1" fontId="21" fillId="4" borderId="171" xfId="40" applyNumberFormat="1" applyFont="1" applyFill="1" applyBorder="1" applyAlignment="1" applyProtection="1">
      <alignment horizontal="center" vertical="center"/>
    </xf>
    <xf numFmtId="0" fontId="47" fillId="0" borderId="183" xfId="40" applyFont="1" applyFill="1" applyBorder="1" applyAlignment="1" applyProtection="1">
      <alignment horizontal="center"/>
      <protection locked="0"/>
    </xf>
    <xf numFmtId="0" fontId="47" fillId="0" borderId="184" xfId="40" applyFont="1" applyFill="1" applyBorder="1" applyAlignment="1" applyProtection="1">
      <alignment horizontal="center"/>
      <protection locked="0"/>
    </xf>
    <xf numFmtId="1" fontId="21" fillId="0" borderId="172" xfId="39" applyNumberFormat="1" applyFont="1" applyFill="1" applyBorder="1" applyAlignment="1" applyProtection="1">
      <alignment horizontal="center"/>
      <protection locked="0"/>
    </xf>
    <xf numFmtId="0" fontId="27" fillId="4" borderId="185" xfId="40" applyFont="1" applyFill="1" applyBorder="1" applyProtection="1"/>
    <xf numFmtId="0" fontId="21" fillId="4" borderId="172" xfId="40" applyFont="1" applyFill="1" applyBorder="1" applyAlignment="1" applyProtection="1">
      <alignment horizontal="center"/>
    </xf>
    <xf numFmtId="1" fontId="21" fillId="4" borderId="186" xfId="40" applyNumberFormat="1" applyFont="1" applyFill="1" applyBorder="1" applyAlignment="1" applyProtection="1">
      <alignment horizontal="center" vertical="center" shrinkToFit="1"/>
    </xf>
    <xf numFmtId="1" fontId="21" fillId="0" borderId="187" xfId="40" applyNumberFormat="1" applyFont="1" applyFill="1" applyBorder="1" applyAlignment="1" applyProtection="1">
      <alignment horizontal="center"/>
      <protection locked="0"/>
    </xf>
    <xf numFmtId="0" fontId="21" fillId="0" borderId="188" xfId="40" applyFont="1" applyFill="1" applyBorder="1" applyAlignment="1" applyProtection="1">
      <alignment horizontal="center"/>
      <protection locked="0"/>
    </xf>
    <xf numFmtId="1" fontId="21" fillId="0" borderId="172" xfId="40" applyNumberFormat="1" applyFont="1" applyFill="1" applyBorder="1" applyAlignment="1" applyProtection="1">
      <alignment horizontal="center"/>
      <protection locked="0"/>
    </xf>
    <xf numFmtId="0" fontId="21" fillId="0" borderId="172" xfId="40" applyFont="1" applyFill="1" applyBorder="1" applyAlignment="1" applyProtection="1">
      <alignment horizontal="center"/>
      <protection locked="0"/>
    </xf>
    <xf numFmtId="0" fontId="21" fillId="0" borderId="178" xfId="40" applyFont="1" applyFill="1" applyBorder="1" applyAlignment="1" applyProtection="1">
      <alignment horizontal="center"/>
      <protection locked="0"/>
    </xf>
    <xf numFmtId="1" fontId="21" fillId="4" borderId="186" xfId="40" applyNumberFormat="1" applyFont="1" applyFill="1" applyBorder="1" applyAlignment="1" applyProtection="1">
      <alignment horizontal="center"/>
    </xf>
    <xf numFmtId="1" fontId="21" fillId="4" borderId="173" xfId="40" applyNumberFormat="1" applyFont="1" applyFill="1" applyBorder="1" applyAlignment="1" applyProtection="1">
      <alignment horizontal="center"/>
    </xf>
    <xf numFmtId="1" fontId="21" fillId="4" borderId="176" xfId="40" applyNumberFormat="1" applyFont="1" applyFill="1" applyBorder="1" applyAlignment="1" applyProtection="1">
      <alignment horizontal="center"/>
    </xf>
    <xf numFmtId="1" fontId="21" fillId="4" borderId="189" xfId="40" applyNumberFormat="1" applyFont="1" applyFill="1" applyBorder="1" applyAlignment="1" applyProtection="1">
      <alignment horizontal="center"/>
    </xf>
    <xf numFmtId="1" fontId="21" fillId="4" borderId="178" xfId="40" applyNumberFormat="1" applyFont="1" applyFill="1" applyBorder="1" applyProtection="1"/>
    <xf numFmtId="0" fontId="21" fillId="4" borderId="186" xfId="40" applyFont="1" applyFill="1" applyBorder="1" applyProtection="1"/>
    <xf numFmtId="0" fontId="21" fillId="4" borderId="173" xfId="40" applyFont="1" applyFill="1" applyBorder="1" applyProtection="1"/>
    <xf numFmtId="0" fontId="21" fillId="4" borderId="171" xfId="40" applyFont="1" applyFill="1" applyBorder="1" applyProtection="1"/>
    <xf numFmtId="0" fontId="21" fillId="4" borderId="189" xfId="40" applyFont="1" applyFill="1" applyBorder="1" applyProtection="1"/>
    <xf numFmtId="0" fontId="21" fillId="4" borderId="172" xfId="40" applyFont="1" applyFill="1" applyBorder="1" applyProtection="1"/>
    <xf numFmtId="0" fontId="21" fillId="4" borderId="190" xfId="40" applyFont="1" applyFill="1" applyBorder="1" applyAlignment="1" applyProtection="1">
      <alignment horizontal="left"/>
    </xf>
    <xf numFmtId="0" fontId="30" fillId="4" borderId="191" xfId="40" applyFont="1" applyFill="1" applyBorder="1" applyAlignment="1" applyProtection="1">
      <alignment horizontal="center"/>
    </xf>
    <xf numFmtId="0" fontId="21" fillId="4" borderId="191" xfId="40" applyFont="1" applyFill="1" applyBorder="1" applyProtection="1"/>
    <xf numFmtId="1" fontId="21" fillId="4" borderId="192" xfId="40" applyNumberFormat="1" applyFont="1" applyFill="1" applyBorder="1" applyAlignment="1" applyProtection="1">
      <alignment horizontal="center"/>
    </xf>
    <xf numFmtId="1" fontId="21" fillId="4" borderId="193" xfId="40" applyNumberFormat="1" applyFont="1" applyFill="1" applyBorder="1" applyAlignment="1" applyProtection="1">
      <alignment horizontal="center"/>
    </xf>
    <xf numFmtId="1" fontId="21" fillId="4" borderId="194" xfId="40" applyNumberFormat="1" applyFont="1" applyFill="1" applyBorder="1" applyAlignment="1" applyProtection="1">
      <alignment horizontal="center"/>
    </xf>
    <xf numFmtId="1" fontId="21" fillId="4" borderId="195" xfId="40" applyNumberFormat="1" applyFont="1" applyFill="1" applyBorder="1" applyAlignment="1" applyProtection="1">
      <alignment horizontal="center"/>
    </xf>
    <xf numFmtId="1" fontId="21" fillId="4" borderId="196" xfId="40" applyNumberFormat="1" applyFont="1" applyFill="1" applyBorder="1" applyAlignment="1" applyProtection="1">
      <alignment horizontal="center"/>
    </xf>
    <xf numFmtId="0" fontId="16" fillId="0" borderId="77" xfId="40" applyFont="1" applyBorder="1"/>
    <xf numFmtId="1" fontId="23" fillId="25" borderId="76" xfId="45" applyNumberFormat="1" applyFont="1" applyFill="1" applyBorder="1" applyAlignment="1" applyProtection="1">
      <alignment horizontal="center" vertical="center"/>
    </xf>
    <xf numFmtId="1" fontId="21" fillId="4" borderId="197" xfId="40" applyNumberFormat="1" applyFont="1" applyFill="1" applyBorder="1" applyProtection="1"/>
    <xf numFmtId="1" fontId="21" fillId="4" borderId="198" xfId="40" applyNumberFormat="1" applyFont="1" applyFill="1" applyBorder="1" applyAlignment="1" applyProtection="1">
      <alignment horizontal="center"/>
    </xf>
    <xf numFmtId="1" fontId="21" fillId="4" borderId="199" xfId="40" applyNumberFormat="1" applyFont="1" applyFill="1" applyBorder="1" applyAlignment="1" applyProtection="1">
      <alignment horizontal="center"/>
    </xf>
    <xf numFmtId="1" fontId="21" fillId="4" borderId="200" xfId="40" applyNumberFormat="1" applyFont="1" applyFill="1" applyBorder="1" applyAlignment="1" applyProtection="1">
      <alignment horizontal="center"/>
    </xf>
    <xf numFmtId="1" fontId="21" fillId="4" borderId="201" xfId="40" applyNumberFormat="1" applyFont="1" applyFill="1" applyBorder="1" applyAlignment="1" applyProtection="1">
      <alignment horizontal="center"/>
    </xf>
    <xf numFmtId="1" fontId="21" fillId="4" borderId="202" xfId="40" applyNumberFormat="1" applyFont="1" applyFill="1" applyBorder="1" applyAlignment="1" applyProtection="1">
      <alignment horizontal="center"/>
    </xf>
    <xf numFmtId="1" fontId="21" fillId="4" borderId="203" xfId="40" applyNumberFormat="1" applyFont="1" applyFill="1" applyBorder="1" applyAlignment="1" applyProtection="1">
      <alignment horizontal="center"/>
    </xf>
    <xf numFmtId="0" fontId="21" fillId="4" borderId="204" xfId="40" applyFont="1" applyFill="1" applyBorder="1" applyProtection="1"/>
    <xf numFmtId="0" fontId="21" fillId="4" borderId="198" xfId="40" applyFont="1" applyFill="1" applyBorder="1" applyProtection="1"/>
    <xf numFmtId="0" fontId="21" fillId="4" borderId="199" xfId="40" applyFont="1" applyFill="1" applyBorder="1" applyProtection="1"/>
    <xf numFmtId="0" fontId="21" fillId="0" borderId="197" xfId="40" applyFont="1" applyFill="1" applyBorder="1" applyAlignment="1" applyProtection="1">
      <alignment horizontal="center"/>
      <protection locked="0"/>
    </xf>
    <xf numFmtId="0" fontId="21" fillId="0" borderId="204" xfId="40" applyFont="1" applyFill="1" applyBorder="1" applyAlignment="1" applyProtection="1">
      <alignment horizontal="center"/>
      <protection locked="0"/>
    </xf>
    <xf numFmtId="1" fontId="21" fillId="0" borderId="204" xfId="40" applyNumberFormat="1" applyFont="1" applyFill="1" applyBorder="1" applyAlignment="1" applyProtection="1">
      <alignment horizontal="center"/>
      <protection locked="0"/>
    </xf>
    <xf numFmtId="1" fontId="21" fillId="0" borderId="205" xfId="40" applyNumberFormat="1" applyFont="1" applyFill="1" applyBorder="1" applyAlignment="1" applyProtection="1">
      <alignment horizontal="center"/>
      <protection locked="0"/>
    </xf>
    <xf numFmtId="0" fontId="21" fillId="0" borderId="201" xfId="40" applyFont="1" applyFill="1" applyBorder="1" applyAlignment="1" applyProtection="1">
      <alignment horizontal="center"/>
      <protection locked="0"/>
    </xf>
    <xf numFmtId="0" fontId="21" fillId="0" borderId="206" xfId="40" applyFont="1" applyFill="1" applyBorder="1" applyAlignment="1" applyProtection="1">
      <alignment horizontal="center"/>
      <protection locked="0"/>
    </xf>
    <xf numFmtId="0" fontId="21" fillId="0" borderId="205" xfId="40" applyFont="1" applyFill="1" applyBorder="1" applyAlignment="1" applyProtection="1">
      <alignment horizontal="center"/>
      <protection locked="0"/>
    </xf>
    <xf numFmtId="1" fontId="21" fillId="0" borderId="201" xfId="40" applyNumberFormat="1" applyFont="1" applyFill="1" applyBorder="1" applyAlignment="1" applyProtection="1">
      <alignment horizontal="center"/>
      <protection locked="0"/>
    </xf>
    <xf numFmtId="1" fontId="21" fillId="0" borderId="207" xfId="40" applyNumberFormat="1" applyFont="1" applyFill="1" applyBorder="1" applyAlignment="1" applyProtection="1">
      <alignment horizontal="center"/>
      <protection locked="0"/>
    </xf>
    <xf numFmtId="0" fontId="21" fillId="4" borderId="203" xfId="40" applyFont="1" applyFill="1" applyBorder="1" applyProtection="1"/>
    <xf numFmtId="0" fontId="21" fillId="4" borderId="205" xfId="40" applyFont="1" applyFill="1" applyBorder="1" applyAlignment="1" applyProtection="1">
      <alignment horizontal="center"/>
    </xf>
    <xf numFmtId="1" fontId="21" fillId="4" borderId="204" xfId="40" applyNumberFormat="1" applyFont="1" applyFill="1" applyBorder="1" applyAlignment="1" applyProtection="1">
      <alignment horizontal="center"/>
    </xf>
    <xf numFmtId="1" fontId="21" fillId="4" borderId="208" xfId="40" applyNumberFormat="1" applyFont="1" applyFill="1" applyBorder="1" applyAlignment="1" applyProtection="1">
      <alignment horizontal="center"/>
    </xf>
    <xf numFmtId="0" fontId="21" fillId="0" borderId="198" xfId="39" applyNumberFormat="1" applyFont="1" applyBorder="1" applyAlignment="1" applyProtection="1">
      <alignment horizontal="center"/>
      <protection locked="0"/>
    </xf>
    <xf numFmtId="0" fontId="21" fillId="0" borderId="200" xfId="39" applyNumberFormat="1" applyFont="1" applyBorder="1" applyAlignment="1" applyProtection="1">
      <alignment horizontal="center"/>
      <protection locked="0"/>
    </xf>
    <xf numFmtId="0" fontId="21" fillId="0" borderId="204" xfId="39" applyNumberFormat="1" applyFont="1" applyBorder="1" applyAlignment="1" applyProtection="1">
      <alignment horizontal="center"/>
      <protection locked="0"/>
    </xf>
    <xf numFmtId="0" fontId="21" fillId="0" borderId="209" xfId="39" applyNumberFormat="1" applyFont="1" applyBorder="1" applyAlignment="1" applyProtection="1">
      <alignment horizontal="center"/>
      <protection locked="0"/>
    </xf>
    <xf numFmtId="0" fontId="21" fillId="0" borderId="210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Fill="1" applyBorder="1" applyAlignment="1" applyProtection="1">
      <alignment horizontal="center"/>
      <protection locked="0"/>
    </xf>
    <xf numFmtId="0" fontId="21" fillId="0" borderId="198" xfId="39" applyNumberFormat="1" applyFont="1" applyFill="1" applyBorder="1" applyAlignment="1" applyProtection="1">
      <alignment horizontal="center"/>
      <protection locked="0"/>
    </xf>
    <xf numFmtId="0" fontId="26" fillId="4" borderId="202" xfId="40" applyFont="1" applyFill="1" applyBorder="1" applyAlignment="1" applyProtection="1">
      <alignment horizontal="center"/>
    </xf>
    <xf numFmtId="1" fontId="21" fillId="4" borderId="197" xfId="40" applyNumberFormat="1" applyFont="1" applyFill="1" applyBorder="1" applyAlignment="1" applyProtection="1">
      <alignment horizontal="center" vertical="center" shrinkToFit="1"/>
    </xf>
    <xf numFmtId="0" fontId="21" fillId="25" borderId="213" xfId="40" applyFont="1" applyFill="1" applyBorder="1" applyAlignment="1" applyProtection="1">
      <alignment horizontal="center"/>
    </xf>
    <xf numFmtId="0" fontId="34" fillId="0" borderId="180" xfId="40" applyFont="1" applyBorder="1"/>
    <xf numFmtId="1" fontId="21" fillId="4" borderId="198" xfId="40" applyNumberFormat="1" applyFont="1" applyFill="1" applyBorder="1" applyAlignment="1" applyProtection="1">
      <alignment horizontal="center" vertical="center"/>
    </xf>
    <xf numFmtId="1" fontId="21" fillId="4" borderId="208" xfId="40" applyNumberFormat="1" applyFont="1" applyFill="1" applyBorder="1" applyAlignment="1" applyProtection="1">
      <alignment horizontal="center" vertical="center"/>
    </xf>
    <xf numFmtId="0" fontId="21" fillId="0" borderId="204" xfId="39" applyNumberFormat="1" applyFont="1" applyFill="1" applyBorder="1" applyAlignment="1" applyProtection="1">
      <alignment horizontal="center"/>
      <protection locked="0"/>
    </xf>
    <xf numFmtId="1" fontId="21" fillId="0" borderId="198" xfId="39" applyNumberFormat="1" applyFont="1" applyBorder="1" applyAlignment="1" applyProtection="1">
      <alignment horizontal="center"/>
      <protection locked="0"/>
    </xf>
    <xf numFmtId="1" fontId="21" fillId="0" borderId="108" xfId="40" applyNumberFormat="1" applyFont="1" applyFill="1" applyBorder="1" applyAlignment="1" applyProtection="1">
      <alignment horizontal="center"/>
      <protection locked="0"/>
    </xf>
    <xf numFmtId="1" fontId="21" fillId="0" borderId="77" xfId="40" applyNumberFormat="1" applyFont="1" applyFill="1" applyBorder="1" applyAlignment="1" applyProtection="1">
      <alignment horizontal="center"/>
      <protection locked="0"/>
    </xf>
    <xf numFmtId="1" fontId="21" fillId="0" borderId="215" xfId="40" applyNumberFormat="1" applyFont="1" applyFill="1" applyBorder="1" applyAlignment="1" applyProtection="1">
      <alignment horizontal="center"/>
      <protection locked="0"/>
    </xf>
    <xf numFmtId="1" fontId="21" fillId="25" borderId="180" xfId="40" applyNumberFormat="1" applyFont="1" applyFill="1" applyBorder="1" applyAlignment="1" applyProtection="1">
      <alignment horizontal="center"/>
    </xf>
    <xf numFmtId="1" fontId="21" fillId="0" borderId="180" xfId="40" applyNumberFormat="1" applyFont="1" applyFill="1" applyBorder="1" applyAlignment="1" applyProtection="1">
      <alignment horizontal="center"/>
      <protection locked="0"/>
    </xf>
    <xf numFmtId="1" fontId="21" fillId="0" borderId="212" xfId="0" applyNumberFormat="1" applyFont="1" applyBorder="1" applyAlignment="1" applyProtection="1">
      <alignment horizontal="center"/>
      <protection locked="0"/>
    </xf>
    <xf numFmtId="1" fontId="21" fillId="0" borderId="218" xfId="0" applyNumberFormat="1" applyFont="1" applyBorder="1" applyAlignment="1" applyProtection="1">
      <alignment horizontal="center"/>
      <protection locked="0"/>
    </xf>
    <xf numFmtId="1" fontId="21" fillId="0" borderId="217" xfId="40" applyNumberFormat="1" applyFont="1" applyFill="1" applyBorder="1" applyAlignment="1" applyProtection="1">
      <alignment horizontal="center"/>
      <protection locked="0"/>
    </xf>
    <xf numFmtId="1" fontId="21" fillId="0" borderId="215" xfId="0" applyNumberFormat="1" applyFont="1" applyBorder="1" applyAlignment="1" applyProtection="1">
      <alignment horizontal="center"/>
      <protection locked="0"/>
    </xf>
    <xf numFmtId="0" fontId="21" fillId="31" borderId="214" xfId="40" applyFont="1" applyFill="1" applyBorder="1" applyAlignment="1" applyProtection="1">
      <alignment horizontal="center"/>
      <protection locked="0"/>
    </xf>
    <xf numFmtId="0" fontId="21" fillId="0" borderId="181" xfId="40" applyFont="1" applyFill="1" applyBorder="1" applyAlignment="1" applyProtection="1">
      <alignment horizontal="center"/>
      <protection locked="0"/>
    </xf>
    <xf numFmtId="0" fontId="21" fillId="0" borderId="214" xfId="40" applyFont="1" applyFill="1" applyBorder="1" applyAlignment="1" applyProtection="1">
      <alignment horizontal="center"/>
      <protection locked="0"/>
    </xf>
    <xf numFmtId="0" fontId="21" fillId="0" borderId="219" xfId="40" applyFont="1" applyFill="1" applyBorder="1" applyAlignment="1" applyProtection="1">
      <alignment horizontal="center"/>
      <protection locked="0"/>
    </xf>
    <xf numFmtId="0" fontId="21" fillId="0" borderId="183" xfId="40" applyFont="1" applyFill="1" applyBorder="1" applyAlignment="1">
      <alignment horizontal="left"/>
    </xf>
    <xf numFmtId="0" fontId="21" fillId="0" borderId="216" xfId="40" applyFont="1" applyFill="1" applyBorder="1" applyAlignment="1" applyProtection="1">
      <alignment horizontal="center"/>
      <protection locked="0"/>
    </xf>
    <xf numFmtId="0" fontId="16" fillId="0" borderId="180" xfId="40" applyFont="1" applyBorder="1"/>
    <xf numFmtId="0" fontId="21" fillId="0" borderId="181" xfId="40" applyFont="1" applyFill="1" applyBorder="1" applyAlignment="1" applyProtection="1">
      <alignment horizontal="center" shrinkToFit="1"/>
      <protection locked="0"/>
    </xf>
    <xf numFmtId="0" fontId="47" fillId="0" borderId="183" xfId="40" applyFont="1" applyFill="1" applyBorder="1" applyAlignment="1" applyProtection="1">
      <alignment horizontal="center" shrinkToFit="1"/>
      <protection locked="0"/>
    </xf>
    <xf numFmtId="0" fontId="21" fillId="0" borderId="221" xfId="40" applyFont="1" applyFill="1" applyBorder="1" applyAlignment="1" applyProtection="1">
      <alignment horizontal="center" shrinkToFit="1"/>
      <protection locked="0"/>
    </xf>
    <xf numFmtId="1" fontId="21" fillId="4" borderId="222" xfId="40" applyNumberFormat="1" applyFont="1" applyFill="1" applyBorder="1" applyAlignment="1" applyProtection="1">
      <alignment horizontal="center"/>
    </xf>
    <xf numFmtId="1" fontId="21" fillId="4" borderId="223" xfId="40" applyNumberFormat="1" applyFont="1" applyFill="1" applyBorder="1" applyAlignment="1" applyProtection="1">
      <alignment horizontal="center"/>
    </xf>
    <xf numFmtId="1" fontId="21" fillId="4" borderId="224" xfId="40" applyNumberFormat="1" applyFont="1" applyFill="1" applyBorder="1" applyAlignment="1" applyProtection="1">
      <alignment horizontal="center"/>
    </xf>
    <xf numFmtId="0" fontId="21" fillId="25" borderId="211" xfId="45" applyFont="1" applyFill="1" applyBorder="1" applyAlignment="1" applyProtection="1">
      <alignment horizontal="left"/>
    </xf>
    <xf numFmtId="1" fontId="21" fillId="4" borderId="225" xfId="40" applyNumberFormat="1" applyFont="1" applyFill="1" applyBorder="1" applyProtection="1"/>
    <xf numFmtId="1" fontId="21" fillId="4" borderId="226" xfId="40" applyNumberFormat="1" applyFont="1" applyFill="1" applyBorder="1" applyAlignment="1" applyProtection="1">
      <alignment horizontal="center"/>
    </xf>
    <xf numFmtId="1" fontId="21" fillId="4" borderId="227" xfId="40" applyNumberFormat="1" applyFont="1" applyFill="1" applyBorder="1" applyAlignment="1" applyProtection="1">
      <alignment horizontal="center"/>
    </xf>
    <xf numFmtId="1" fontId="21" fillId="4" borderId="228" xfId="40" applyNumberFormat="1" applyFont="1" applyFill="1" applyBorder="1" applyAlignment="1" applyProtection="1">
      <alignment horizontal="center"/>
    </xf>
    <xf numFmtId="1" fontId="21" fillId="4" borderId="229" xfId="40" applyNumberFormat="1" applyFont="1" applyFill="1" applyBorder="1" applyAlignment="1" applyProtection="1">
      <alignment horizontal="center"/>
    </xf>
    <xf numFmtId="1" fontId="21" fillId="4" borderId="230" xfId="40" applyNumberFormat="1" applyFont="1" applyFill="1" applyBorder="1" applyAlignment="1" applyProtection="1">
      <alignment horizontal="center"/>
    </xf>
    <xf numFmtId="0" fontId="21" fillId="25" borderId="231" xfId="45" applyFont="1" applyFill="1" applyBorder="1" applyProtection="1"/>
    <xf numFmtId="0" fontId="30" fillId="25" borderId="231" xfId="45" applyFont="1" applyFill="1" applyBorder="1" applyAlignment="1" applyProtection="1">
      <alignment horizontal="center"/>
    </xf>
    <xf numFmtId="0" fontId="21" fillId="4" borderId="232" xfId="40" applyFont="1" applyFill="1" applyBorder="1" applyProtection="1"/>
    <xf numFmtId="0" fontId="28" fillId="25" borderId="231" xfId="45" applyFont="1" applyFill="1" applyBorder="1" applyProtection="1"/>
    <xf numFmtId="0" fontId="21" fillId="4" borderId="226" xfId="40" applyFont="1" applyFill="1" applyBorder="1" applyProtection="1"/>
    <xf numFmtId="0" fontId="21" fillId="4" borderId="227" xfId="40" applyFont="1" applyFill="1" applyBorder="1" applyProtection="1"/>
    <xf numFmtId="0" fontId="21" fillId="4" borderId="228" xfId="40" applyFont="1" applyFill="1" applyBorder="1" applyProtection="1"/>
    <xf numFmtId="0" fontId="21" fillId="4" borderId="230" xfId="40" applyFont="1" applyFill="1" applyBorder="1" applyProtection="1"/>
    <xf numFmtId="0" fontId="35" fillId="25" borderId="233" xfId="45" applyFill="1" applyBorder="1" applyProtection="1"/>
    <xf numFmtId="0" fontId="35" fillId="25" borderId="234" xfId="45" applyFill="1" applyBorder="1" applyProtection="1"/>
    <xf numFmtId="0" fontId="35" fillId="25" borderId="235" xfId="45" applyFill="1" applyBorder="1" applyProtection="1"/>
    <xf numFmtId="1" fontId="23" fillId="25" borderId="234" xfId="45" applyNumberFormat="1" applyFont="1" applyFill="1" applyBorder="1" applyAlignment="1" applyProtection="1">
      <alignment horizontal="center" vertical="center"/>
    </xf>
    <xf numFmtId="0" fontId="33" fillId="25" borderId="234" xfId="49" applyFill="1" applyBorder="1" applyAlignment="1" applyProtection="1">
      <alignment horizontal="left" vertical="center" wrapText="1"/>
    </xf>
    <xf numFmtId="0" fontId="35" fillId="0" borderId="231" xfId="45" applyBorder="1"/>
    <xf numFmtId="0" fontId="21" fillId="0" borderId="225" xfId="40" applyFont="1" applyFill="1" applyBorder="1" applyAlignment="1" applyProtection="1">
      <alignment horizontal="center"/>
      <protection locked="0"/>
    </xf>
    <xf numFmtId="0" fontId="21" fillId="0" borderId="232" xfId="40" applyFont="1" applyFill="1" applyBorder="1" applyAlignment="1" applyProtection="1">
      <alignment horizontal="center"/>
      <protection locked="0"/>
    </xf>
    <xf numFmtId="1" fontId="21" fillId="0" borderId="232" xfId="40" applyNumberFormat="1" applyFont="1" applyFill="1" applyBorder="1" applyAlignment="1" applyProtection="1">
      <alignment horizontal="center"/>
      <protection locked="0"/>
    </xf>
    <xf numFmtId="1" fontId="21" fillId="0" borderId="236" xfId="40" applyNumberFormat="1" applyFont="1" applyFill="1" applyBorder="1" applyAlignment="1" applyProtection="1">
      <alignment horizontal="center"/>
      <protection locked="0"/>
    </xf>
    <xf numFmtId="0" fontId="21" fillId="0" borderId="237" xfId="40" applyFont="1" applyFill="1" applyBorder="1" applyAlignment="1" applyProtection="1">
      <alignment horizontal="center"/>
      <protection locked="0"/>
    </xf>
    <xf numFmtId="0" fontId="21" fillId="0" borderId="238" xfId="40" applyFont="1" applyFill="1" applyBorder="1" applyAlignment="1" applyProtection="1">
      <alignment horizontal="center"/>
      <protection locked="0"/>
    </xf>
    <xf numFmtId="0" fontId="21" fillId="0" borderId="236" xfId="40" applyFont="1" applyFill="1" applyBorder="1" applyAlignment="1" applyProtection="1">
      <alignment horizontal="center"/>
      <protection locked="0"/>
    </xf>
    <xf numFmtId="1" fontId="21" fillId="0" borderId="237" xfId="40" applyNumberFormat="1" applyFont="1" applyFill="1" applyBorder="1" applyAlignment="1" applyProtection="1">
      <alignment horizontal="center"/>
      <protection locked="0"/>
    </xf>
    <xf numFmtId="1" fontId="21" fillId="0" borderId="239" xfId="40" applyNumberFormat="1" applyFont="1" applyFill="1" applyBorder="1" applyAlignment="1" applyProtection="1">
      <alignment horizontal="center"/>
      <protection locked="0"/>
    </xf>
    <xf numFmtId="0" fontId="21" fillId="4" borderId="240" xfId="40" applyFont="1" applyFill="1" applyBorder="1" applyProtection="1"/>
    <xf numFmtId="0" fontId="21" fillId="4" borderId="236" xfId="40" applyFont="1" applyFill="1" applyBorder="1" applyAlignment="1" applyProtection="1">
      <alignment horizontal="center"/>
    </xf>
    <xf numFmtId="0" fontId="21" fillId="0" borderId="241" xfId="40" applyFont="1" applyFill="1" applyBorder="1" applyAlignment="1" applyProtection="1">
      <alignment horizontal="center"/>
      <protection locked="0"/>
    </xf>
    <xf numFmtId="0" fontId="21" fillId="0" borderId="242" xfId="40" applyFont="1" applyFill="1" applyBorder="1" applyAlignment="1" applyProtection="1">
      <alignment horizontal="center"/>
      <protection locked="0"/>
    </xf>
    <xf numFmtId="1" fontId="21" fillId="0" borderId="243" xfId="40" applyNumberFormat="1" applyFont="1" applyFill="1" applyBorder="1" applyAlignment="1" applyProtection="1">
      <alignment horizontal="center"/>
      <protection locked="0"/>
    </xf>
    <xf numFmtId="0" fontId="35" fillId="28" borderId="231" xfId="45" applyFill="1" applyBorder="1"/>
    <xf numFmtId="0" fontId="16" fillId="0" borderId="231" xfId="40" applyFont="1" applyFill="1" applyBorder="1"/>
    <xf numFmtId="1" fontId="21" fillId="4" borderId="230" xfId="40" applyNumberFormat="1" applyFont="1" applyFill="1" applyBorder="1" applyAlignment="1" applyProtection="1">
      <alignment horizontal="center" vertical="center" shrinkToFit="1"/>
    </xf>
    <xf numFmtId="0" fontId="21" fillId="4" borderId="232" xfId="40" applyFont="1" applyFill="1" applyBorder="1" applyAlignment="1" applyProtection="1">
      <alignment horizontal="center"/>
    </xf>
    <xf numFmtId="1" fontId="21" fillId="4" borderId="236" xfId="40" applyNumberFormat="1" applyFont="1" applyFill="1" applyBorder="1" applyAlignment="1" applyProtection="1">
      <alignment horizontal="center"/>
    </xf>
    <xf numFmtId="1" fontId="21" fillId="4" borderId="244" xfId="40" applyNumberFormat="1" applyFont="1" applyFill="1" applyBorder="1" applyAlignment="1" applyProtection="1">
      <alignment horizontal="center"/>
    </xf>
    <xf numFmtId="0" fontId="21" fillId="0" borderId="226" xfId="39" applyNumberFormat="1" applyFont="1" applyBorder="1" applyAlignment="1" applyProtection="1">
      <alignment horizontal="center"/>
      <protection locked="0"/>
    </xf>
    <xf numFmtId="1" fontId="21" fillId="4" borderId="232" xfId="40" applyNumberFormat="1" applyFont="1" applyFill="1" applyBorder="1" applyAlignment="1" applyProtection="1">
      <alignment horizontal="center"/>
    </xf>
    <xf numFmtId="0" fontId="21" fillId="0" borderId="229" xfId="39" applyNumberFormat="1" applyFont="1" applyBorder="1" applyAlignment="1" applyProtection="1">
      <alignment horizontal="center"/>
      <protection locked="0"/>
    </xf>
    <xf numFmtId="0" fontId="21" fillId="0" borderId="232" xfId="39" applyNumberFormat="1" applyFont="1" applyBorder="1" applyAlignment="1" applyProtection="1">
      <alignment horizontal="center"/>
      <protection locked="0"/>
    </xf>
    <xf numFmtId="0" fontId="21" fillId="0" borderId="245" xfId="39" applyNumberFormat="1" applyFont="1" applyBorder="1" applyAlignment="1" applyProtection="1">
      <alignment horizontal="center"/>
      <protection locked="0"/>
    </xf>
    <xf numFmtId="0" fontId="21" fillId="0" borderId="246" xfId="39" applyNumberFormat="1" applyFont="1" applyBorder="1" applyAlignment="1" applyProtection="1">
      <alignment horizontal="center"/>
      <protection locked="0"/>
    </xf>
    <xf numFmtId="0" fontId="21" fillId="0" borderId="227" xfId="39" applyNumberFormat="1" applyFont="1" applyBorder="1" applyAlignment="1" applyProtection="1">
      <alignment horizontal="center"/>
      <protection locked="0"/>
    </xf>
    <xf numFmtId="0" fontId="21" fillId="0" borderId="227" xfId="39" applyNumberFormat="1" applyFont="1" applyFill="1" applyBorder="1" applyAlignment="1" applyProtection="1">
      <alignment horizontal="center"/>
      <protection locked="0"/>
    </xf>
    <xf numFmtId="0" fontId="21" fillId="0" borderId="226" xfId="39" applyNumberFormat="1" applyFont="1" applyFill="1" applyBorder="1" applyAlignment="1" applyProtection="1">
      <alignment horizontal="center"/>
      <protection locked="0"/>
    </xf>
    <xf numFmtId="0" fontId="21" fillId="0" borderId="242" xfId="40" applyFont="1" applyFill="1" applyBorder="1" applyAlignment="1" applyProtection="1">
      <protection locked="0"/>
    </xf>
    <xf numFmtId="0" fontId="21" fillId="25" borderId="231" xfId="40" applyFont="1" applyFill="1" applyBorder="1" applyAlignment="1" applyProtection="1">
      <alignment horizontal="center"/>
    </xf>
    <xf numFmtId="0" fontId="21" fillId="0" borderId="74" xfId="40" applyFont="1" applyFill="1" applyBorder="1" applyAlignment="1" applyProtection="1">
      <alignment horizontal="center" vertical="center"/>
      <protection locked="0"/>
    </xf>
    <xf numFmtId="0" fontId="26" fillId="4" borderId="247" xfId="40" applyFont="1" applyFill="1" applyBorder="1" applyAlignment="1" applyProtection="1">
      <alignment horizontal="center"/>
    </xf>
    <xf numFmtId="0" fontId="27" fillId="4" borderId="248" xfId="40" applyFont="1" applyFill="1" applyBorder="1" applyProtection="1"/>
    <xf numFmtId="1" fontId="21" fillId="4" borderId="225" xfId="40" applyNumberFormat="1" applyFont="1" applyFill="1" applyBorder="1" applyAlignment="1" applyProtection="1">
      <alignment horizontal="center" vertical="center" shrinkToFit="1"/>
    </xf>
    <xf numFmtId="0" fontId="21" fillId="25" borderId="249" xfId="40" applyFont="1" applyFill="1" applyBorder="1" applyAlignment="1" applyProtection="1">
      <alignment horizontal="center"/>
    </xf>
    <xf numFmtId="0" fontId="34" fillId="0" borderId="231" xfId="40" applyFont="1" applyBorder="1"/>
    <xf numFmtId="1" fontId="21" fillId="4" borderId="226" xfId="40" applyNumberFormat="1" applyFont="1" applyFill="1" applyBorder="1" applyAlignment="1" applyProtection="1">
      <alignment horizontal="center" vertical="center"/>
    </xf>
    <xf numFmtId="1" fontId="21" fillId="4" borderId="244" xfId="40" applyNumberFormat="1" applyFont="1" applyFill="1" applyBorder="1" applyAlignment="1" applyProtection="1">
      <alignment horizontal="center" vertical="center"/>
    </xf>
    <xf numFmtId="0" fontId="29" fillId="0" borderId="231" xfId="40" applyFont="1" applyBorder="1"/>
    <xf numFmtId="0" fontId="16" fillId="0" borderId="231" xfId="40" applyFont="1" applyBorder="1"/>
    <xf numFmtId="0" fontId="16" fillId="32" borderId="0" xfId="40" applyFill="1" applyBorder="1"/>
    <xf numFmtId="0" fontId="30" fillId="25" borderId="231" xfId="40" applyFont="1" applyFill="1" applyBorder="1" applyAlignment="1" applyProtection="1">
      <alignment horizontal="center"/>
    </xf>
    <xf numFmtId="0" fontId="21" fillId="0" borderId="254" xfId="39" applyNumberFormat="1" applyFont="1" applyFill="1" applyBorder="1" applyAlignment="1" applyProtection="1">
      <alignment horizontal="center"/>
      <protection locked="0"/>
    </xf>
    <xf numFmtId="0" fontId="30" fillId="25" borderId="231" xfId="40" applyFont="1" applyFill="1" applyBorder="1" applyAlignment="1" applyProtection="1">
      <alignment horizontal="center" vertical="center"/>
    </xf>
    <xf numFmtId="0" fontId="21" fillId="0" borderId="245" xfId="39" applyNumberFormat="1" applyFont="1" applyFill="1" applyBorder="1" applyAlignment="1" applyProtection="1">
      <alignment horizontal="center"/>
      <protection locked="0"/>
    </xf>
    <xf numFmtId="0" fontId="21" fillId="0" borderId="246" xfId="39" applyNumberFormat="1" applyFont="1" applyFill="1" applyBorder="1" applyAlignment="1" applyProtection="1">
      <alignment horizontal="center"/>
      <protection locked="0"/>
    </xf>
    <xf numFmtId="0" fontId="30" fillId="0" borderId="231" xfId="40" applyFont="1" applyFill="1" applyBorder="1"/>
    <xf numFmtId="0" fontId="21" fillId="0" borderId="232" xfId="39" applyNumberFormat="1" applyFont="1" applyFill="1" applyBorder="1" applyAlignment="1" applyProtection="1">
      <alignment horizontal="center"/>
      <protection locked="0"/>
    </xf>
    <xf numFmtId="0" fontId="21" fillId="0" borderId="229" xfId="39" applyNumberFormat="1" applyFont="1" applyFill="1" applyBorder="1" applyAlignment="1" applyProtection="1">
      <alignment horizontal="center"/>
      <protection locked="0"/>
    </xf>
    <xf numFmtId="0" fontId="16" fillId="0" borderId="0" xfId="40" applyFill="1" applyBorder="1"/>
    <xf numFmtId="0" fontId="16" fillId="0" borderId="231" xfId="40" applyFill="1" applyBorder="1"/>
    <xf numFmtId="1" fontId="23" fillId="4" borderId="28" xfId="40" applyNumberFormat="1" applyFont="1" applyFill="1" applyBorder="1" applyAlignment="1" applyProtection="1">
      <alignment horizontal="left" vertical="center" shrinkToFit="1"/>
    </xf>
    <xf numFmtId="1" fontId="23" fillId="4" borderId="0" xfId="40" applyNumberFormat="1" applyFont="1" applyFill="1" applyBorder="1" applyAlignment="1" applyProtection="1">
      <alignment horizontal="left" vertical="center" shrinkToFit="1"/>
    </xf>
    <xf numFmtId="164" fontId="23" fillId="4" borderId="0" xfId="26" applyFont="1" applyFill="1" applyBorder="1" applyAlignment="1" applyProtection="1">
      <alignment horizontal="center" vertical="center"/>
    </xf>
    <xf numFmtId="164" fontId="23" fillId="4" borderId="154" xfId="26" applyFont="1" applyFill="1" applyBorder="1" applyAlignment="1" applyProtection="1">
      <alignment horizontal="center" vertical="center"/>
    </xf>
    <xf numFmtId="0" fontId="21" fillId="33" borderId="242" xfId="0" applyFont="1" applyFill="1" applyBorder="1" applyAlignment="1">
      <alignment vertical="center" wrapText="1"/>
    </xf>
    <xf numFmtId="0" fontId="21" fillId="0" borderId="256" xfId="39" applyNumberFormat="1" applyFont="1" applyBorder="1" applyAlignment="1" applyProtection="1">
      <alignment horizontal="center"/>
      <protection locked="0"/>
    </xf>
    <xf numFmtId="0" fontId="21" fillId="0" borderId="14" xfId="39" applyNumberFormat="1" applyFont="1" applyBorder="1" applyAlignment="1" applyProtection="1">
      <alignment horizontal="center"/>
      <protection locked="0"/>
    </xf>
    <xf numFmtId="0" fontId="27" fillId="4" borderId="232" xfId="40" applyFont="1" applyFill="1" applyBorder="1" applyAlignment="1" applyProtection="1">
      <alignment horizontal="center"/>
    </xf>
    <xf numFmtId="0" fontId="23" fillId="34" borderId="90" xfId="45" applyFont="1" applyFill="1" applyBorder="1" applyAlignment="1" applyProtection="1">
      <alignment horizontal="center"/>
    </xf>
    <xf numFmtId="1" fontId="21" fillId="0" borderId="257" xfId="40" applyNumberFormat="1" applyFont="1" applyFill="1" applyBorder="1" applyAlignment="1" applyProtection="1">
      <alignment horizontal="center"/>
      <protection locked="0"/>
    </xf>
    <xf numFmtId="1" fontId="21" fillId="0" borderId="99" xfId="0" applyNumberFormat="1" applyFont="1" applyBorder="1" applyAlignment="1" applyProtection="1">
      <alignment horizontal="center"/>
      <protection locked="0"/>
    </xf>
    <xf numFmtId="1" fontId="21" fillId="0" borderId="258" xfId="40" applyNumberFormat="1" applyFont="1" applyFill="1" applyBorder="1" applyAlignment="1" applyProtection="1">
      <alignment horizontal="center"/>
      <protection locked="0"/>
    </xf>
    <xf numFmtId="1" fontId="21" fillId="25" borderId="258" xfId="40" applyNumberFormat="1" applyFont="1" applyFill="1" applyBorder="1" applyAlignment="1" applyProtection="1">
      <alignment horizontal="center"/>
    </xf>
    <xf numFmtId="0" fontId="21" fillId="0" borderId="259" xfId="40" applyFont="1" applyFill="1" applyBorder="1" applyAlignment="1" applyProtection="1">
      <alignment horizontal="center"/>
      <protection locked="0"/>
    </xf>
    <xf numFmtId="1" fontId="21" fillId="0" borderId="260" xfId="0" applyNumberFormat="1" applyFont="1" applyBorder="1" applyAlignment="1" applyProtection="1">
      <alignment horizontal="center"/>
      <protection locked="0"/>
    </xf>
    <xf numFmtId="1" fontId="21" fillId="4" borderId="261" xfId="40" applyNumberFormat="1" applyFont="1" applyFill="1" applyBorder="1" applyAlignment="1" applyProtection="1">
      <alignment horizontal="center"/>
    </xf>
    <xf numFmtId="1" fontId="21" fillId="0" borderId="261" xfId="40" applyNumberFormat="1" applyFont="1" applyFill="1" applyBorder="1" applyAlignment="1" applyProtection="1">
      <alignment horizontal="center"/>
      <protection locked="0"/>
    </xf>
    <xf numFmtId="1" fontId="21" fillId="25" borderId="261" xfId="40" applyNumberFormat="1" applyFont="1" applyFill="1" applyBorder="1" applyAlignment="1" applyProtection="1">
      <alignment horizontal="center"/>
    </xf>
    <xf numFmtId="0" fontId="21" fillId="0" borderId="262" xfId="40" applyFont="1" applyFill="1" applyBorder="1" applyAlignment="1" applyProtection="1">
      <alignment horizontal="center"/>
      <protection locked="0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0" fontId="21" fillId="0" borderId="235" xfId="40" applyFont="1" applyFill="1" applyBorder="1" applyAlignment="1" applyProtection="1">
      <alignment horizontal="center" vertical="center"/>
      <protection locked="0"/>
    </xf>
    <xf numFmtId="0" fontId="21" fillId="34" borderId="83" xfId="45" applyFont="1" applyFill="1" applyBorder="1" applyAlignment="1" applyProtection="1">
      <alignment horizontal="center"/>
      <protection locked="0"/>
    </xf>
    <xf numFmtId="0" fontId="21" fillId="0" borderId="235" xfId="45" applyFont="1" applyFill="1" applyBorder="1" applyAlignment="1" applyProtection="1">
      <alignment horizontal="center" vertical="center"/>
      <protection locked="0"/>
    </xf>
    <xf numFmtId="0" fontId="21" fillId="0" borderId="74" xfId="0" applyFont="1" applyFill="1" applyBorder="1" applyAlignment="1">
      <alignment horizontal="center"/>
    </xf>
    <xf numFmtId="0" fontId="21" fillId="0" borderId="264" xfId="0" applyFont="1" applyBorder="1" applyAlignment="1">
      <alignment horizontal="left" vertical="center"/>
    </xf>
    <xf numFmtId="0" fontId="21" fillId="0" borderId="174" xfId="39" applyNumberFormat="1" applyFont="1" applyFill="1" applyBorder="1" applyAlignment="1" applyProtection="1">
      <alignment horizontal="center"/>
      <protection locked="0"/>
    </xf>
    <xf numFmtId="0" fontId="21" fillId="0" borderId="175" xfId="39" applyNumberFormat="1" applyFont="1" applyFill="1" applyBorder="1" applyAlignment="1" applyProtection="1">
      <alignment horizontal="center"/>
      <protection locked="0"/>
    </xf>
    <xf numFmtId="0" fontId="21" fillId="0" borderId="176" xfId="39" applyNumberFormat="1" applyFont="1" applyFill="1" applyBorder="1" applyAlignment="1" applyProtection="1">
      <alignment horizontal="center"/>
      <protection locked="0"/>
    </xf>
    <xf numFmtId="0" fontId="21" fillId="0" borderId="172" xfId="39" applyNumberFormat="1" applyFont="1" applyFill="1" applyBorder="1" applyAlignment="1" applyProtection="1">
      <alignment horizontal="center"/>
      <protection locked="0"/>
    </xf>
    <xf numFmtId="0" fontId="21" fillId="0" borderId="264" xfId="0" applyFont="1" applyFill="1" applyBorder="1" applyAlignment="1">
      <alignment horizontal="left" vertical="center"/>
    </xf>
    <xf numFmtId="0" fontId="21" fillId="34" borderId="249" xfId="40" applyFont="1" applyFill="1" applyBorder="1" applyAlignment="1" applyProtection="1">
      <alignment horizontal="center"/>
    </xf>
    <xf numFmtId="0" fontId="30" fillId="34" borderId="130" xfId="40" applyFont="1" applyFill="1" applyBorder="1" applyAlignment="1" applyProtection="1">
      <alignment horizontal="center"/>
    </xf>
    <xf numFmtId="0" fontId="21" fillId="0" borderId="164" xfId="40" applyFont="1" applyBorder="1"/>
    <xf numFmtId="0" fontId="21" fillId="0" borderId="164" xfId="40" applyFont="1" applyBorder="1" applyAlignment="1">
      <alignment shrinkToFit="1"/>
    </xf>
    <xf numFmtId="0" fontId="21" fillId="0" borderId="77" xfId="40" applyFont="1" applyBorder="1" applyAlignment="1">
      <alignment shrinkToFit="1"/>
    </xf>
    <xf numFmtId="0" fontId="21" fillId="0" borderId="77" xfId="40" applyFont="1" applyBorder="1"/>
    <xf numFmtId="0" fontId="21" fillId="0" borderId="163" xfId="40" applyFont="1" applyBorder="1"/>
    <xf numFmtId="0" fontId="21" fillId="0" borderId="163" xfId="40" applyFont="1" applyBorder="1" applyAlignment="1">
      <alignment shrinkToFit="1"/>
    </xf>
    <xf numFmtId="0" fontId="21" fillId="0" borderId="75" xfId="40" applyFont="1" applyBorder="1"/>
    <xf numFmtId="0" fontId="21" fillId="0" borderId="249" xfId="40" applyFont="1" applyFill="1" applyBorder="1"/>
    <xf numFmtId="1" fontId="21" fillId="34" borderId="172" xfId="40" applyNumberFormat="1" applyFont="1" applyFill="1" applyBorder="1" applyAlignment="1" applyProtection="1">
      <alignment horizontal="center"/>
    </xf>
    <xf numFmtId="1" fontId="21" fillId="35" borderId="19" xfId="40" applyNumberFormat="1" applyFont="1" applyFill="1" applyBorder="1" applyAlignment="1" applyProtection="1">
      <alignment horizontal="center"/>
    </xf>
    <xf numFmtId="1" fontId="21" fillId="35" borderId="232" xfId="40" applyNumberFormat="1" applyFont="1" applyFill="1" applyBorder="1" applyAlignment="1" applyProtection="1">
      <alignment horizontal="center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173" xfId="40" applyNumberFormat="1" applyFont="1" applyFill="1" applyBorder="1" applyAlignment="1" applyProtection="1">
      <alignment horizontal="center" vertical="center" shrinkToFit="1"/>
    </xf>
    <xf numFmtId="1" fontId="23" fillId="4" borderId="171" xfId="40" applyNumberFormat="1" applyFont="1" applyFill="1" applyBorder="1" applyAlignment="1" applyProtection="1">
      <alignment horizontal="center" vertical="center" shrinkToFit="1"/>
    </xf>
    <xf numFmtId="0" fontId="21" fillId="0" borderId="163" xfId="40" applyFont="1" applyFill="1" applyBorder="1"/>
    <xf numFmtId="0" fontId="33" fillId="0" borderId="231" xfId="40" applyFont="1" applyFill="1" applyBorder="1"/>
    <xf numFmtId="0" fontId="33" fillId="0" borderId="231" xfId="40" applyFont="1" applyFill="1" applyBorder="1" applyAlignment="1">
      <alignment shrinkToFit="1"/>
    </xf>
    <xf numFmtId="0" fontId="21" fillId="0" borderId="231" xfId="45" applyFont="1" applyFill="1" applyBorder="1" applyAlignment="1" applyProtection="1">
      <alignment horizontal="center" vertical="center"/>
      <protection locked="0"/>
    </xf>
    <xf numFmtId="0" fontId="21" fillId="0" borderId="249" xfId="40" applyFont="1" applyFill="1" applyBorder="1" applyAlignment="1" applyProtection="1">
      <alignment horizontal="center" vertical="center"/>
      <protection locked="0"/>
    </xf>
    <xf numFmtId="1" fontId="23" fillId="4" borderId="173" xfId="40" applyNumberFormat="1" applyFont="1" applyFill="1" applyBorder="1" applyAlignment="1" applyProtection="1">
      <alignment horizontal="left" vertical="center" shrinkToFit="1"/>
    </xf>
    <xf numFmtId="1" fontId="23" fillId="4" borderId="171" xfId="40" applyNumberFormat="1" applyFont="1" applyFill="1" applyBorder="1" applyAlignment="1" applyProtection="1">
      <alignment horizontal="left" vertical="center" shrinkToFit="1"/>
    </xf>
    <xf numFmtId="0" fontId="21" fillId="0" borderId="14" xfId="39" applyNumberFormat="1" applyFont="1" applyFill="1" applyBorder="1" applyAlignment="1" applyProtection="1">
      <alignment horizontal="center"/>
      <protection locked="0"/>
    </xf>
    <xf numFmtId="0" fontId="21" fillId="0" borderId="242" xfId="0" applyFont="1" applyFill="1" applyBorder="1" applyAlignment="1">
      <alignment vertical="center" wrapText="1"/>
    </xf>
    <xf numFmtId="0" fontId="21" fillId="0" borderId="264" xfId="0" applyFont="1" applyFill="1" applyBorder="1" applyAlignment="1">
      <alignment vertical="center" wrapText="1"/>
    </xf>
    <xf numFmtId="0" fontId="16" fillId="0" borderId="0" xfId="50"/>
    <xf numFmtId="0" fontId="51" fillId="0" borderId="242" xfId="50" applyFont="1" applyBorder="1"/>
    <xf numFmtId="0" fontId="51" fillId="0" borderId="265" xfId="50" applyFont="1" applyFill="1" applyBorder="1" applyAlignment="1" applyProtection="1">
      <alignment horizontal="center" vertical="center"/>
      <protection locked="0"/>
    </xf>
    <xf numFmtId="0" fontId="51" fillId="0" borderId="266" xfId="50" applyFont="1" applyBorder="1"/>
    <xf numFmtId="0" fontId="51" fillId="0" borderId="242" xfId="38" applyFont="1" applyBorder="1"/>
    <xf numFmtId="0" fontId="53" fillId="0" borderId="242" xfId="38" applyFont="1" applyBorder="1"/>
    <xf numFmtId="0" fontId="51" fillId="0" borderId="269" xfId="50" applyFont="1" applyFill="1" applyBorder="1" applyAlignment="1" applyProtection="1">
      <alignment horizontal="left" vertical="center"/>
      <protection locked="0"/>
    </xf>
    <xf numFmtId="0" fontId="51" fillId="0" borderId="270" xfId="50" applyFont="1" applyFill="1" applyBorder="1" applyAlignment="1" applyProtection="1">
      <alignment horizontal="center" vertical="center"/>
      <protection locked="0"/>
    </xf>
    <xf numFmtId="0" fontId="53" fillId="0" borderId="274" xfId="38" applyFont="1" applyBorder="1"/>
    <xf numFmtId="0" fontId="53" fillId="0" borderId="274" xfId="38" applyFont="1" applyBorder="1" applyAlignment="1">
      <alignment vertical="center"/>
    </xf>
    <xf numFmtId="0" fontId="51" fillId="0" borderId="232" xfId="50" applyFont="1" applyFill="1" applyBorder="1" applyAlignment="1" applyProtection="1">
      <alignment horizontal="center"/>
      <protection locked="0"/>
    </xf>
    <xf numFmtId="0" fontId="28" fillId="0" borderId="0" xfId="50" applyFont="1"/>
    <xf numFmtId="0" fontId="51" fillId="0" borderId="274" xfId="50" applyFont="1" applyBorder="1"/>
    <xf numFmtId="0" fontId="51" fillId="0" borderId="232" xfId="50" applyFont="1" applyFill="1" applyBorder="1" applyAlignment="1" applyProtection="1">
      <alignment horizontal="center" wrapText="1"/>
      <protection locked="0"/>
    </xf>
    <xf numFmtId="0" fontId="51" fillId="0" borderId="266" xfId="50" applyFont="1" applyBorder="1" applyAlignment="1">
      <alignment vertical="center"/>
    </xf>
    <xf numFmtId="0" fontId="0" fillId="0" borderId="231" xfId="40" applyFont="1" applyFill="1" applyBorder="1" applyAlignment="1">
      <alignment shrinkToFit="1"/>
    </xf>
    <xf numFmtId="0" fontId="16" fillId="0" borderId="179" xfId="40" applyFont="1" applyBorder="1" applyAlignment="1">
      <alignment horizontal="center" vertical="center" shrinkToFit="1"/>
    </xf>
    <xf numFmtId="1" fontId="16" fillId="0" borderId="0" xfId="40" applyNumberFormat="1"/>
    <xf numFmtId="0" fontId="21" fillId="0" borderId="163" xfId="40" applyFont="1" applyFill="1" applyBorder="1" applyAlignment="1">
      <alignment shrinkToFit="1"/>
    </xf>
    <xf numFmtId="0" fontId="21" fillId="0" borderId="164" xfId="40" applyFont="1" applyFill="1" applyBorder="1"/>
    <xf numFmtId="0" fontId="21" fillId="0" borderId="249" xfId="40" applyFont="1" applyBorder="1"/>
    <xf numFmtId="0" fontId="21" fillId="0" borderId="231" xfId="40" applyFont="1" applyBorder="1"/>
    <xf numFmtId="0" fontId="21" fillId="0" borderId="249" xfId="40" applyFont="1" applyBorder="1" applyAlignment="1">
      <alignment shrinkToFit="1"/>
    </xf>
    <xf numFmtId="0" fontId="0" fillId="0" borderId="231" xfId="40" applyFont="1" applyFill="1" applyBorder="1"/>
    <xf numFmtId="0" fontId="21" fillId="0" borderId="282" xfId="40" applyFont="1" applyBorder="1" applyAlignment="1">
      <alignment shrinkToFit="1"/>
    </xf>
    <xf numFmtId="0" fontId="21" fillId="0" borderId="283" xfId="40" applyFont="1" applyBorder="1" applyAlignment="1">
      <alignment shrinkToFit="1"/>
    </xf>
    <xf numFmtId="0" fontId="21" fillId="0" borderId="284" xfId="40" applyFont="1" applyBorder="1"/>
    <xf numFmtId="0" fontId="21" fillId="0" borderId="285" xfId="40" applyFont="1" applyBorder="1"/>
    <xf numFmtId="0" fontId="21" fillId="0" borderId="143" xfId="45" applyFont="1" applyFill="1" applyBorder="1" applyAlignment="1" applyProtection="1">
      <alignment horizontal="center" vertical="center"/>
      <protection locked="0"/>
    </xf>
    <xf numFmtId="0" fontId="21" fillId="0" borderId="77" xfId="45" applyFont="1" applyFill="1" applyBorder="1" applyAlignment="1" applyProtection="1">
      <alignment horizontal="center" vertical="center"/>
      <protection locked="0"/>
    </xf>
    <xf numFmtId="0" fontId="16" fillId="0" borderId="179" xfId="40" applyFont="1" applyFill="1" applyBorder="1" applyAlignment="1">
      <alignment horizontal="center" vertical="center" shrinkToFit="1"/>
    </xf>
    <xf numFmtId="0" fontId="51" fillId="0" borderId="286" xfId="50" applyFont="1" applyFill="1" applyBorder="1" applyAlignment="1" applyProtection="1">
      <alignment horizontal="left" vertical="center"/>
      <protection locked="0"/>
    </xf>
    <xf numFmtId="0" fontId="51" fillId="0" borderId="286" xfId="50" applyFont="1" applyFill="1" applyBorder="1" applyAlignment="1" applyProtection="1">
      <alignment horizontal="center" vertical="center"/>
      <protection locked="0"/>
    </xf>
    <xf numFmtId="0" fontId="51" fillId="0" borderId="287" xfId="50" applyFont="1" applyFill="1" applyBorder="1" applyAlignment="1" applyProtection="1">
      <alignment horizontal="left" vertical="center"/>
      <protection locked="0"/>
    </xf>
    <xf numFmtId="0" fontId="21" fillId="0" borderId="220" xfId="40" applyFont="1" applyFill="1" applyBorder="1"/>
    <xf numFmtId="0" fontId="21" fillId="0" borderId="220" xfId="0" applyFont="1" applyFill="1" applyBorder="1"/>
    <xf numFmtId="0" fontId="21" fillId="0" borderId="220" xfId="0" applyFont="1" applyFill="1" applyBorder="1" applyAlignment="1">
      <alignment horizontal="left"/>
    </xf>
    <xf numFmtId="0" fontId="21" fillId="0" borderId="144" xfId="0" applyFont="1" applyFill="1" applyBorder="1" applyAlignment="1">
      <alignment horizontal="left"/>
    </xf>
    <xf numFmtId="0" fontId="21" fillId="0" borderId="220" xfId="40" applyFont="1" applyFill="1" applyBorder="1" applyAlignment="1">
      <alignment horizontal="left"/>
    </xf>
    <xf numFmtId="0" fontId="21" fillId="0" borderId="211" xfId="40" applyFont="1" applyFill="1" applyBorder="1" applyAlignment="1" applyProtection="1">
      <alignment horizontal="center"/>
      <protection locked="0"/>
    </xf>
    <xf numFmtId="0" fontId="21" fillId="0" borderId="41" xfId="40" applyFont="1" applyFill="1" applyBorder="1" applyProtection="1"/>
    <xf numFmtId="0" fontId="21" fillId="31" borderId="235" xfId="45" applyFont="1" applyFill="1" applyBorder="1" applyAlignment="1" applyProtection="1">
      <alignment horizontal="center" vertical="center"/>
      <protection locked="0"/>
    </xf>
    <xf numFmtId="0" fontId="21" fillId="31" borderId="74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 vertical="center"/>
    </xf>
    <xf numFmtId="0" fontId="21" fillId="0" borderId="263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34" borderId="235" xfId="45" applyFont="1" applyFill="1" applyBorder="1" applyAlignment="1" applyProtection="1">
      <alignment horizontal="center" vertical="center"/>
      <protection locked="0"/>
    </xf>
    <xf numFmtId="0" fontId="21" fillId="34" borderId="231" xfId="40" applyFont="1" applyFill="1" applyBorder="1" applyAlignment="1" applyProtection="1">
      <alignment horizontal="center"/>
    </xf>
    <xf numFmtId="0" fontId="21" fillId="34" borderId="242" xfId="40" applyFont="1" applyFill="1" applyBorder="1" applyAlignment="1" applyProtection="1">
      <protection locked="0"/>
    </xf>
    <xf numFmtId="0" fontId="21" fillId="0" borderId="242" xfId="40" applyFont="1" applyFill="1" applyBorder="1" applyAlignment="1" applyProtection="1">
      <alignment shrinkToFit="1"/>
      <protection locked="0"/>
    </xf>
    <xf numFmtId="0" fontId="51" fillId="0" borderId="252" xfId="50" applyFont="1" applyFill="1" applyBorder="1" applyAlignment="1" applyProtection="1">
      <alignment horizontal="center" vertical="center"/>
      <protection locked="0"/>
    </xf>
    <xf numFmtId="0" fontId="16" fillId="0" borderId="290" xfId="50" applyBorder="1" applyAlignment="1">
      <alignment vertical="center"/>
    </xf>
    <xf numFmtId="0" fontId="16" fillId="0" borderId="166" xfId="50" applyBorder="1" applyAlignment="1">
      <alignment vertical="center"/>
    </xf>
    <xf numFmtId="0" fontId="52" fillId="0" borderId="296" xfId="50" applyFont="1" applyFill="1" applyBorder="1" applyAlignment="1">
      <alignment horizontal="center" vertical="center"/>
    </xf>
    <xf numFmtId="0" fontId="52" fillId="0" borderId="297" xfId="50" applyFont="1" applyFill="1" applyBorder="1" applyAlignment="1">
      <alignment horizontal="center" vertical="center"/>
    </xf>
    <xf numFmtId="0" fontId="51" fillId="0" borderId="300" xfId="50" applyFont="1" applyFill="1" applyBorder="1" applyAlignment="1" applyProtection="1">
      <alignment horizontal="left" vertical="center"/>
      <protection locked="0"/>
    </xf>
    <xf numFmtId="0" fontId="51" fillId="0" borderId="274" xfId="38" applyFont="1" applyBorder="1"/>
    <xf numFmtId="0" fontId="51" fillId="0" borderId="275" xfId="50" applyFont="1" applyFill="1" applyBorder="1" applyAlignment="1" applyProtection="1">
      <alignment horizontal="center" vertical="center"/>
      <protection locked="0"/>
    </xf>
    <xf numFmtId="0" fontId="51" fillId="0" borderId="286" xfId="50" applyFont="1" applyFill="1" applyBorder="1" applyAlignment="1" applyProtection="1">
      <alignment horizontal="left" vertical="center" shrinkToFit="1"/>
      <protection locked="0"/>
    </xf>
    <xf numFmtId="0" fontId="51" fillId="0" borderId="286" xfId="50" applyFont="1" applyFill="1" applyBorder="1" applyAlignment="1" applyProtection="1">
      <alignment horizontal="left" vertical="center" wrapText="1"/>
      <protection locked="0"/>
    </xf>
    <xf numFmtId="0" fontId="51" fillId="0" borderId="302" xfId="50" applyFont="1" applyFill="1" applyBorder="1" applyAlignment="1" applyProtection="1">
      <alignment horizontal="center" vertical="center"/>
      <protection locked="0"/>
    </xf>
    <xf numFmtId="0" fontId="51" fillId="0" borderId="303" xfId="50" applyFont="1" applyFill="1" applyBorder="1" applyAlignment="1" applyProtection="1">
      <alignment horizontal="left" vertical="center" wrapText="1"/>
      <protection locked="0"/>
    </xf>
    <xf numFmtId="0" fontId="51" fillId="0" borderId="303" xfId="50" applyFont="1" applyFill="1" applyBorder="1" applyAlignment="1" applyProtection="1">
      <alignment horizontal="center" vertical="center"/>
      <protection locked="0"/>
    </xf>
    <xf numFmtId="0" fontId="51" fillId="0" borderId="303" xfId="50" applyFont="1" applyFill="1" applyBorder="1" applyAlignment="1" applyProtection="1">
      <alignment horizontal="left" vertical="center"/>
      <protection locked="0"/>
    </xf>
    <xf numFmtId="0" fontId="51" fillId="0" borderId="304" xfId="38" applyFont="1" applyBorder="1"/>
    <xf numFmtId="0" fontId="21" fillId="31" borderId="79" xfId="45" applyFont="1" applyFill="1" applyBorder="1" applyAlignment="1" applyProtection="1">
      <alignment horizontal="center" vertical="center"/>
      <protection locked="0"/>
    </xf>
    <xf numFmtId="0" fontId="21" fillId="31" borderId="78" xfId="45" applyFont="1" applyFill="1" applyBorder="1" applyProtection="1">
      <protection locked="0"/>
    </xf>
    <xf numFmtId="0" fontId="21" fillId="31" borderId="74" xfId="40" applyFont="1" applyFill="1" applyBorder="1" applyAlignment="1" applyProtection="1">
      <alignment horizontal="center" vertical="center"/>
      <protection locked="0"/>
    </xf>
    <xf numFmtId="0" fontId="21" fillId="31" borderId="143" xfId="40" applyFont="1" applyFill="1" applyBorder="1" applyAlignment="1" applyProtection="1">
      <alignment horizontal="center" vertical="center"/>
      <protection locked="0"/>
    </xf>
    <xf numFmtId="0" fontId="21" fillId="31" borderId="78" xfId="40" applyFont="1" applyFill="1" applyBorder="1" applyAlignment="1" applyProtection="1">
      <protection locked="0"/>
    </xf>
    <xf numFmtId="0" fontId="21" fillId="31" borderId="242" xfId="40" applyFont="1" applyFill="1" applyBorder="1" applyAlignment="1" applyProtection="1">
      <protection locked="0"/>
    </xf>
    <xf numFmtId="0" fontId="21" fillId="31" borderId="78" xfId="40" applyFont="1" applyFill="1" applyBorder="1"/>
    <xf numFmtId="0" fontId="30" fillId="31" borderId="78" xfId="40" applyFont="1" applyFill="1" applyBorder="1"/>
    <xf numFmtId="0" fontId="16" fillId="31" borderId="232" xfId="40" applyFont="1" applyFill="1" applyBorder="1"/>
    <xf numFmtId="1" fontId="23" fillId="35" borderId="228" xfId="40" applyNumberFormat="1" applyFont="1" applyFill="1" applyBorder="1" applyAlignment="1" applyProtection="1">
      <alignment horizontal="left" vertical="center" shrinkToFit="1"/>
    </xf>
    <xf numFmtId="1" fontId="23" fillId="35" borderId="227" xfId="40" applyNumberFormat="1" applyFont="1" applyFill="1" applyBorder="1" applyAlignment="1" applyProtection="1">
      <alignment horizontal="left" vertical="center" shrinkToFit="1"/>
    </xf>
    <xf numFmtId="1" fontId="23" fillId="35" borderId="226" xfId="40" applyNumberFormat="1" applyFont="1" applyFill="1" applyBorder="1" applyAlignment="1" applyProtection="1">
      <alignment horizontal="left" vertical="center" shrinkToFit="1"/>
    </xf>
    <xf numFmtId="164" fontId="23" fillId="35" borderId="230" xfId="26" applyFont="1" applyFill="1" applyBorder="1" applyAlignment="1" applyProtection="1">
      <alignment horizontal="center" vertical="center"/>
    </xf>
    <xf numFmtId="164" fontId="23" fillId="35" borderId="255" xfId="26" applyFont="1" applyFill="1" applyBorder="1" applyAlignment="1" applyProtection="1">
      <alignment horizontal="center" vertical="center"/>
    </xf>
    <xf numFmtId="0" fontId="21" fillId="31" borderId="226" xfId="39" applyNumberFormat="1" applyFont="1" applyFill="1" applyBorder="1" applyAlignment="1" applyProtection="1">
      <alignment horizontal="center"/>
      <protection locked="0"/>
    </xf>
    <xf numFmtId="0" fontId="21" fillId="31" borderId="139" xfId="0" applyFont="1" applyFill="1" applyBorder="1" applyAlignment="1">
      <alignment horizontal="left" vertical="center"/>
    </xf>
    <xf numFmtId="0" fontId="30" fillId="34" borderId="231" xfId="40" applyFont="1" applyFill="1" applyBorder="1" applyAlignment="1" applyProtection="1">
      <alignment horizontal="center" vertical="center"/>
    </xf>
    <xf numFmtId="0" fontId="21" fillId="31" borderId="254" xfId="39" applyNumberFormat="1" applyFont="1" applyFill="1" applyBorder="1" applyAlignment="1" applyProtection="1">
      <alignment horizontal="center"/>
      <protection locked="0"/>
    </xf>
    <xf numFmtId="0" fontId="21" fillId="31" borderId="227" xfId="39" applyNumberFormat="1" applyFont="1" applyFill="1" applyBorder="1" applyAlignment="1" applyProtection="1">
      <alignment horizontal="center"/>
      <protection locked="0"/>
    </xf>
    <xf numFmtId="0" fontId="21" fillId="31" borderId="245" xfId="39" applyNumberFormat="1" applyFont="1" applyFill="1" applyBorder="1" applyAlignment="1" applyProtection="1">
      <alignment horizontal="center"/>
      <protection locked="0"/>
    </xf>
    <xf numFmtId="0" fontId="21" fillId="31" borderId="246" xfId="39" applyNumberFormat="1" applyFont="1" applyFill="1" applyBorder="1" applyAlignment="1" applyProtection="1">
      <alignment horizontal="center"/>
      <protection locked="0"/>
    </xf>
    <xf numFmtId="0" fontId="21" fillId="31" borderId="229" xfId="39" applyNumberFormat="1" applyFont="1" applyFill="1" applyBorder="1" applyAlignment="1" applyProtection="1">
      <alignment horizontal="center"/>
      <protection locked="0"/>
    </xf>
    <xf numFmtId="1" fontId="21" fillId="34" borderId="232" xfId="40" applyNumberFormat="1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0" fontId="21" fillId="36" borderId="264" xfId="0" applyFont="1" applyFill="1" applyBorder="1" applyAlignment="1">
      <alignment horizontal="left" vertical="center"/>
    </xf>
    <xf numFmtId="0" fontId="21" fillId="36" borderId="139" xfId="0" applyFont="1" applyFill="1" applyBorder="1" applyAlignment="1">
      <alignment horizontal="left" vertical="center"/>
    </xf>
    <xf numFmtId="0" fontId="21" fillId="31" borderId="174" xfId="39" applyNumberFormat="1" applyFont="1" applyFill="1" applyBorder="1" applyAlignment="1" applyProtection="1">
      <alignment horizontal="center"/>
      <protection locked="0"/>
    </xf>
    <xf numFmtId="0" fontId="21" fillId="31" borderId="264" xfId="0" applyFont="1" applyFill="1" applyBorder="1" applyAlignment="1">
      <alignment horizontal="left" vertical="center"/>
    </xf>
    <xf numFmtId="0" fontId="21" fillId="31" borderId="305" xfId="39" applyNumberFormat="1" applyFont="1" applyFill="1" applyBorder="1" applyAlignment="1" applyProtection="1">
      <alignment horizontal="center"/>
      <protection locked="0"/>
    </xf>
    <xf numFmtId="1" fontId="21" fillId="35" borderId="306" xfId="40" applyNumberFormat="1" applyFont="1" applyFill="1" applyBorder="1" applyAlignment="1" applyProtection="1">
      <alignment horizontal="center"/>
    </xf>
    <xf numFmtId="0" fontId="21" fillId="31" borderId="307" xfId="39" applyNumberFormat="1" applyFont="1" applyFill="1" applyBorder="1" applyAlignment="1" applyProtection="1">
      <alignment horizontal="center"/>
      <protection locked="0"/>
    </xf>
    <xf numFmtId="0" fontId="21" fillId="31" borderId="308" xfId="39" applyNumberFormat="1" applyFont="1" applyFill="1" applyBorder="1" applyAlignment="1" applyProtection="1">
      <alignment horizontal="center"/>
      <protection locked="0"/>
    </xf>
    <xf numFmtId="0" fontId="21" fillId="31" borderId="309" xfId="39" applyNumberFormat="1" applyFont="1" applyFill="1" applyBorder="1" applyAlignment="1" applyProtection="1">
      <alignment horizontal="center"/>
      <protection locked="0"/>
    </xf>
    <xf numFmtId="0" fontId="21" fillId="31" borderId="310" xfId="39" applyNumberFormat="1" applyFont="1" applyFill="1" applyBorder="1" applyAlignment="1" applyProtection="1">
      <alignment horizontal="center"/>
      <protection locked="0"/>
    </xf>
    <xf numFmtId="0" fontId="21" fillId="0" borderId="309" xfId="39" applyNumberFormat="1" applyFont="1" applyFill="1" applyBorder="1" applyAlignment="1" applyProtection="1">
      <alignment horizontal="center"/>
      <protection locked="0"/>
    </xf>
    <xf numFmtId="0" fontId="21" fillId="0" borderId="307" xfId="39" applyNumberFormat="1" applyFont="1" applyFill="1" applyBorder="1" applyAlignment="1" applyProtection="1">
      <alignment horizontal="center"/>
      <protection locked="0"/>
    </xf>
    <xf numFmtId="1" fontId="21" fillId="34" borderId="306" xfId="40" applyNumberFormat="1" applyFont="1" applyFill="1" applyBorder="1" applyAlignment="1" applyProtection="1">
      <alignment horizontal="center"/>
    </xf>
    <xf numFmtId="0" fontId="21" fillId="0" borderId="310" xfId="39" applyNumberFormat="1" applyFont="1" applyFill="1" applyBorder="1" applyAlignment="1" applyProtection="1">
      <alignment horizontal="center"/>
      <protection locked="0"/>
    </xf>
    <xf numFmtId="1" fontId="21" fillId="4" borderId="306" xfId="40" applyNumberFormat="1" applyFont="1" applyFill="1" applyBorder="1" applyAlignment="1" applyProtection="1">
      <alignment horizontal="center"/>
    </xf>
    <xf numFmtId="1" fontId="23" fillId="35" borderId="311" xfId="40" applyNumberFormat="1" applyFont="1" applyFill="1" applyBorder="1" applyAlignment="1" applyProtection="1">
      <alignment horizontal="left" vertical="center" shrinkToFit="1"/>
    </xf>
    <xf numFmtId="1" fontId="23" fillId="35" borderId="308" xfId="40" applyNumberFormat="1" applyFont="1" applyFill="1" applyBorder="1" applyAlignment="1" applyProtection="1">
      <alignment horizontal="left" vertical="center" shrinkToFit="1"/>
    </xf>
    <xf numFmtId="1" fontId="23" fillId="35" borderId="307" xfId="40" applyNumberFormat="1" applyFont="1" applyFill="1" applyBorder="1" applyAlignment="1" applyProtection="1">
      <alignment horizontal="left" vertical="center" shrinkToFit="1"/>
    </xf>
    <xf numFmtId="164" fontId="23" fillId="35" borderId="312" xfId="26" applyFont="1" applyFill="1" applyBorder="1" applyAlignment="1" applyProtection="1">
      <alignment horizontal="center" vertical="center"/>
    </xf>
    <xf numFmtId="164" fontId="23" fillId="35" borderId="313" xfId="26" applyFont="1" applyFill="1" applyBorder="1" applyAlignment="1" applyProtection="1">
      <alignment horizontal="center" vertical="center"/>
    </xf>
    <xf numFmtId="0" fontId="21" fillId="31" borderId="235" xfId="0" applyFont="1" applyFill="1" applyBorder="1" applyAlignment="1">
      <alignment horizontal="center" vertical="center"/>
    </xf>
    <xf numFmtId="0" fontId="21" fillId="31" borderId="74" xfId="0" applyFont="1" applyFill="1" applyBorder="1" applyAlignment="1">
      <alignment horizontal="center" vertical="center"/>
    </xf>
    <xf numFmtId="0" fontId="21" fillId="0" borderId="242" xfId="45" applyFont="1" applyFill="1" applyBorder="1" applyProtection="1">
      <protection locked="0"/>
    </xf>
    <xf numFmtId="0" fontId="21" fillId="0" borderId="308" xfId="39" applyNumberFormat="1" applyFont="1" applyFill="1" applyBorder="1" applyAlignment="1" applyProtection="1">
      <alignment horizontal="center"/>
      <protection locked="0"/>
    </xf>
    <xf numFmtId="0" fontId="21" fillId="0" borderId="309" xfId="39" applyNumberFormat="1" applyFont="1" applyBorder="1" applyAlignment="1" applyProtection="1">
      <alignment horizontal="center"/>
      <protection locked="0"/>
    </xf>
    <xf numFmtId="0" fontId="21" fillId="0" borderId="307" xfId="39" applyNumberFormat="1" applyFont="1" applyBorder="1" applyAlignment="1" applyProtection="1">
      <alignment horizontal="center"/>
      <protection locked="0"/>
    </xf>
    <xf numFmtId="0" fontId="21" fillId="0" borderId="310" xfId="39" applyNumberFormat="1" applyFont="1" applyBorder="1" applyAlignment="1" applyProtection="1">
      <alignment horizontal="center"/>
      <protection locked="0"/>
    </xf>
    <xf numFmtId="0" fontId="21" fillId="0" borderId="308" xfId="39" applyNumberFormat="1" applyFont="1" applyBorder="1" applyAlignment="1" applyProtection="1">
      <alignment horizontal="center"/>
      <protection locked="0"/>
    </xf>
    <xf numFmtId="0" fontId="21" fillId="0" borderId="306" xfId="39" applyNumberFormat="1" applyFont="1" applyBorder="1" applyAlignment="1" applyProtection="1">
      <alignment horizontal="center"/>
      <protection locked="0"/>
    </xf>
    <xf numFmtId="0" fontId="21" fillId="0" borderId="314" xfId="39" applyNumberFormat="1" applyFont="1" applyBorder="1" applyAlignment="1" applyProtection="1">
      <alignment horizontal="center"/>
      <protection locked="0"/>
    </xf>
    <xf numFmtId="0" fontId="21" fillId="4" borderId="306" xfId="40" applyFont="1" applyFill="1" applyBorder="1" applyAlignment="1" applyProtection="1">
      <alignment horizontal="center"/>
    </xf>
    <xf numFmtId="0" fontId="21" fillId="0" borderId="28" xfId="40" applyFont="1" applyBorder="1" applyAlignment="1">
      <alignment shrinkToFit="1"/>
    </xf>
    <xf numFmtId="1" fontId="21" fillId="35" borderId="232" xfId="40" applyNumberFormat="1" applyFont="1" applyFill="1" applyBorder="1" applyAlignment="1" applyProtection="1">
      <alignment horizontal="center" vertical="center"/>
    </xf>
    <xf numFmtId="0" fontId="21" fillId="0" borderId="245" xfId="39" applyNumberFormat="1" applyFont="1" applyBorder="1" applyAlignment="1" applyProtection="1">
      <alignment horizontal="center" vertical="center"/>
      <protection locked="0"/>
    </xf>
    <xf numFmtId="0" fontId="21" fillId="0" borderId="226" xfId="39" applyNumberFormat="1" applyFont="1" applyBorder="1" applyAlignment="1" applyProtection="1">
      <alignment horizontal="center" vertical="center"/>
      <protection locked="0"/>
    </xf>
    <xf numFmtId="0" fontId="21" fillId="0" borderId="246" xfId="39" applyNumberFormat="1" applyFont="1" applyBorder="1" applyAlignment="1" applyProtection="1">
      <alignment horizontal="center" vertical="center"/>
      <protection locked="0"/>
    </xf>
    <xf numFmtId="0" fontId="21" fillId="31" borderId="315" xfId="0" applyFont="1" applyFill="1" applyBorder="1" applyAlignment="1">
      <alignment horizontal="center" vertical="center"/>
    </xf>
    <xf numFmtId="0" fontId="30" fillId="34" borderId="316" xfId="40" applyFont="1" applyFill="1" applyBorder="1" applyAlignment="1" applyProtection="1">
      <alignment horizontal="center" vertical="center"/>
    </xf>
    <xf numFmtId="0" fontId="16" fillId="0" borderId="316" xfId="40" applyFill="1" applyBorder="1"/>
    <xf numFmtId="0" fontId="51" fillId="0" borderId="317" xfId="50" applyFont="1" applyBorder="1"/>
    <xf numFmtId="0" fontId="21" fillId="32" borderId="164" xfId="40" applyFont="1" applyFill="1" applyBorder="1"/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5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173" xfId="40" applyNumberFormat="1" applyFont="1" applyFill="1" applyBorder="1" applyAlignment="1" applyProtection="1">
      <alignment horizontal="center" vertical="center" shrinkToFit="1"/>
    </xf>
    <xf numFmtId="1" fontId="23" fillId="4" borderId="171" xfId="40" applyNumberFormat="1" applyFont="1" applyFill="1" applyBorder="1" applyAlignment="1" applyProtection="1">
      <alignment horizontal="center" vertical="center" shrinkToFit="1"/>
    </xf>
    <xf numFmtId="164" fontId="23" fillId="4" borderId="230" xfId="26" applyFont="1" applyFill="1" applyBorder="1" applyAlignment="1" applyProtection="1">
      <alignment horizontal="center" vertical="center"/>
    </xf>
    <xf numFmtId="164" fontId="23" fillId="4" borderId="255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1" fontId="23" fillId="4" borderId="228" xfId="40" applyNumberFormat="1" applyFont="1" applyFill="1" applyBorder="1" applyAlignment="1" applyProtection="1">
      <alignment horizontal="left" vertical="center" shrinkToFit="1"/>
    </xf>
    <xf numFmtId="1" fontId="23" fillId="4" borderId="227" xfId="40" applyNumberFormat="1" applyFont="1" applyFill="1" applyBorder="1" applyAlignment="1" applyProtection="1">
      <alignment horizontal="left" vertical="center" shrinkToFit="1"/>
    </xf>
    <xf numFmtId="1" fontId="23" fillId="4" borderId="226" xfId="40" applyNumberFormat="1" applyFont="1" applyFill="1" applyBorder="1" applyAlignment="1" applyProtection="1">
      <alignment horizontal="left" vertical="center" shrinkToFit="1"/>
    </xf>
    <xf numFmtId="0" fontId="44" fillId="27" borderId="75" xfId="40" applyFont="1" applyFill="1" applyBorder="1" applyAlignment="1">
      <alignment horizontal="center" vertical="center" wrapText="1"/>
    </xf>
    <xf numFmtId="0" fontId="39" fillId="27" borderId="75" xfId="0" applyFont="1" applyFill="1" applyBorder="1" applyAlignment="1">
      <alignment vertical="center"/>
    </xf>
    <xf numFmtId="0" fontId="44" fillId="27" borderId="77" xfId="40" applyFont="1" applyFill="1" applyBorder="1" applyAlignment="1">
      <alignment horizontal="center" vertical="center" wrapText="1"/>
    </xf>
    <xf numFmtId="0" fontId="39" fillId="27" borderId="77" xfId="0" applyFont="1" applyFill="1" applyBorder="1" applyAlignment="1">
      <alignment horizontal="center" vertical="center" wrapText="1"/>
    </xf>
    <xf numFmtId="0" fontId="21" fillId="4" borderId="88" xfId="40" applyFont="1" applyFill="1" applyBorder="1" applyAlignment="1" applyProtection="1">
      <alignment horizontal="center" vertical="center"/>
    </xf>
    <xf numFmtId="0" fontId="21" fillId="4" borderId="38" xfId="40" applyFont="1" applyFill="1" applyBorder="1" applyAlignment="1" applyProtection="1">
      <alignment horizontal="center" vertical="center"/>
    </xf>
    <xf numFmtId="0" fontId="21" fillId="4" borderId="89" xfId="40" applyFont="1" applyFill="1" applyBorder="1" applyAlignment="1" applyProtection="1">
      <alignment horizontal="center" vertical="center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72" xfId="40" applyFont="1" applyFill="1" applyBorder="1" applyAlignment="1" applyProtection="1">
      <alignment horizontal="center" vertical="center"/>
    </xf>
    <xf numFmtId="0" fontId="23" fillId="4" borderId="67" xfId="40" applyFont="1" applyFill="1" applyBorder="1" applyAlignment="1" applyProtection="1">
      <alignment horizontal="center"/>
    </xf>
    <xf numFmtId="0" fontId="23" fillId="4" borderId="63" xfId="40" applyFont="1" applyFill="1" applyBorder="1" applyAlignment="1" applyProtection="1">
      <alignment horizontal="center"/>
    </xf>
    <xf numFmtId="0" fontId="23" fillId="4" borderId="19" xfId="40" applyFont="1" applyFill="1" applyBorder="1" applyAlignment="1" applyProtection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0" fontId="23" fillId="4" borderId="71" xfId="40" applyFont="1" applyFill="1" applyBorder="1" applyAlignment="1" applyProtection="1">
      <alignment horizontal="center" vertical="center" wrapText="1"/>
    </xf>
    <xf numFmtId="0" fontId="23" fillId="4" borderId="20" xfId="40" applyFont="1" applyFill="1" applyBorder="1" applyAlignment="1" applyProtection="1">
      <alignment horizontal="center" vertical="center"/>
    </xf>
    <xf numFmtId="0" fontId="37" fillId="4" borderId="156" xfId="40" applyFont="1" applyFill="1" applyBorder="1" applyAlignment="1" applyProtection="1">
      <alignment horizontal="center" textRotation="90" wrapText="1"/>
    </xf>
    <xf numFmtId="0" fontId="21" fillId="4" borderId="0" xfId="40" applyFont="1" applyFill="1" applyBorder="1" applyAlignment="1">
      <alignment horizontal="center" vertical="center"/>
    </xf>
    <xf numFmtId="0" fontId="21" fillId="4" borderId="66" xfId="40" applyFont="1" applyFill="1" applyBorder="1" applyAlignment="1">
      <alignment horizontal="center" vertical="center"/>
    </xf>
    <xf numFmtId="0" fontId="23" fillId="4" borderId="62" xfId="40" applyFont="1" applyFill="1" applyBorder="1" applyAlignment="1" applyProtection="1">
      <alignment horizontal="center" textRotation="90" wrapText="1"/>
    </xf>
    <xf numFmtId="0" fontId="23" fillId="4" borderId="27" xfId="40" applyFont="1" applyFill="1" applyBorder="1" applyAlignment="1" applyProtection="1">
      <alignment horizontal="center" textRotation="90" wrapText="1"/>
    </xf>
    <xf numFmtId="0" fontId="23" fillId="4" borderId="149" xfId="40" applyFont="1" applyFill="1" applyBorder="1" applyAlignment="1" applyProtection="1">
      <alignment horizontal="center" textRotation="90" wrapText="1"/>
    </xf>
    <xf numFmtId="1" fontId="23" fillId="4" borderId="64" xfId="40" applyNumberFormat="1" applyFont="1" applyFill="1" applyBorder="1" applyAlignment="1" applyProtection="1">
      <alignment horizontal="center" vertical="center"/>
    </xf>
    <xf numFmtId="1" fontId="23" fillId="4" borderId="49" xfId="40" applyNumberFormat="1" applyFont="1" applyFill="1" applyBorder="1" applyAlignment="1" applyProtection="1">
      <alignment horizontal="center" vertical="center"/>
    </xf>
    <xf numFmtId="0" fontId="21" fillId="4" borderId="84" xfId="40" applyFont="1" applyFill="1" applyBorder="1" applyAlignment="1" applyProtection="1">
      <alignment horizontal="left" vertical="center" wrapText="1"/>
    </xf>
    <xf numFmtId="0" fontId="21" fillId="4" borderId="65" xfId="40" applyFont="1" applyFill="1" applyBorder="1" applyAlignment="1" applyProtection="1">
      <alignment horizontal="left" vertical="center" wrapText="1"/>
    </xf>
    <xf numFmtId="0" fontId="21" fillId="4" borderId="42" xfId="40" applyFont="1" applyFill="1" applyBorder="1" applyAlignment="1" applyProtection="1">
      <alignment horizontal="left" vertical="center" wrapText="1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68" xfId="40" applyFont="1" applyFill="1" applyBorder="1" applyAlignment="1" applyProtection="1">
      <alignment horizontal="center" vertical="center" textRotation="90"/>
    </xf>
    <xf numFmtId="0" fontId="24" fillId="4" borderId="69" xfId="40" applyFont="1" applyFill="1" applyBorder="1" applyAlignment="1" applyProtection="1">
      <alignment horizontal="center" vertical="center" textRotation="90"/>
    </xf>
    <xf numFmtId="0" fontId="25" fillId="4" borderId="70" xfId="40" applyFont="1" applyFill="1" applyBorder="1" applyAlignment="1" applyProtection="1">
      <alignment horizontal="center" vertical="center"/>
    </xf>
    <xf numFmtId="0" fontId="23" fillId="4" borderId="73" xfId="40" applyFont="1" applyFill="1" applyBorder="1" applyAlignment="1" applyProtection="1">
      <alignment horizontal="center"/>
    </xf>
    <xf numFmtId="1" fontId="23" fillId="4" borderId="173" xfId="40" applyNumberFormat="1" applyFont="1" applyFill="1" applyBorder="1" applyAlignment="1" applyProtection="1">
      <alignment horizontal="left" vertical="center" shrinkToFit="1"/>
    </xf>
    <xf numFmtId="1" fontId="23" fillId="4" borderId="171" xfId="40" applyNumberFormat="1" applyFont="1" applyFill="1" applyBorder="1" applyAlignment="1" applyProtection="1">
      <alignment horizontal="left" vertical="center" shrinkToFit="1"/>
    </xf>
    <xf numFmtId="0" fontId="22" fillId="0" borderId="0" xfId="45" applyFont="1" applyFill="1" applyAlignment="1" applyProtection="1">
      <alignment horizontal="center" vertical="center"/>
    </xf>
    <xf numFmtId="0" fontId="39" fillId="25" borderId="108" xfId="45" applyFont="1" applyFill="1" applyBorder="1" applyAlignment="1" applyProtection="1">
      <alignment horizontal="center" vertical="center"/>
    </xf>
    <xf numFmtId="0" fontId="33" fillId="25" borderId="77" xfId="49" applyFill="1" applyBorder="1" applyAlignment="1" applyProtection="1">
      <alignment horizontal="center" vertical="center"/>
    </xf>
    <xf numFmtId="0" fontId="39" fillId="25" borderId="77" xfId="45" applyFont="1" applyFill="1" applyBorder="1" applyAlignment="1" applyProtection="1">
      <alignment horizontal="center" vertical="center"/>
    </xf>
    <xf numFmtId="0" fontId="39" fillId="25" borderId="77" xfId="45" applyFont="1" applyFill="1" applyBorder="1" applyAlignment="1" applyProtection="1">
      <alignment horizontal="center" textRotation="90"/>
    </xf>
    <xf numFmtId="0" fontId="33" fillId="25" borderId="114" xfId="49" applyFill="1" applyBorder="1" applyAlignment="1" applyProtection="1">
      <alignment horizontal="center"/>
    </xf>
    <xf numFmtId="0" fontId="39" fillId="25" borderId="78" xfId="45" applyFont="1" applyFill="1" applyBorder="1" applyAlignment="1" applyProtection="1">
      <alignment horizontal="center" textRotation="90"/>
    </xf>
    <xf numFmtId="0" fontId="33" fillId="25" borderId="115" xfId="49" applyFill="1" applyBorder="1" applyAlignment="1" applyProtection="1">
      <alignment horizontal="center"/>
    </xf>
    <xf numFmtId="0" fontId="39" fillId="25" borderId="213" xfId="45" applyFont="1" applyFill="1" applyBorder="1" applyAlignment="1" applyProtection="1">
      <alignment horizontal="center" vertical="center"/>
    </xf>
    <xf numFmtId="0" fontId="23" fillId="25" borderId="94" xfId="45" applyFont="1" applyFill="1" applyBorder="1" applyAlignment="1" applyProtection="1">
      <alignment horizontal="center" vertical="center" wrapText="1"/>
    </xf>
    <xf numFmtId="0" fontId="33" fillId="25" borderId="95" xfId="49" applyFill="1" applyBorder="1" applyAlignment="1" applyProtection="1">
      <alignment horizontal="center" vertical="center" wrapText="1"/>
    </xf>
    <xf numFmtId="0" fontId="39" fillId="25" borderId="100" xfId="45" applyFont="1" applyFill="1" applyBorder="1" applyAlignment="1" applyProtection="1">
      <alignment horizontal="center"/>
    </xf>
    <xf numFmtId="0" fontId="39" fillId="25" borderId="101" xfId="45" applyFont="1" applyFill="1" applyBorder="1" applyAlignment="1" applyProtection="1">
      <alignment horizontal="center"/>
    </xf>
    <xf numFmtId="0" fontId="39" fillId="25" borderId="102" xfId="45" applyFont="1" applyFill="1" applyBorder="1" applyAlignment="1" applyProtection="1">
      <alignment horizontal="center"/>
    </xf>
    <xf numFmtId="0" fontId="39" fillId="25" borderId="103" xfId="45" applyFont="1" applyFill="1" applyBorder="1" applyAlignment="1" applyProtection="1">
      <alignment horizontal="center"/>
    </xf>
    <xf numFmtId="0" fontId="39" fillId="25" borderId="104" xfId="45" applyFont="1" applyFill="1" applyBorder="1" applyAlignment="1" applyProtection="1">
      <alignment horizontal="center"/>
    </xf>
    <xf numFmtId="0" fontId="39" fillId="25" borderId="109" xfId="45" applyFont="1" applyFill="1" applyBorder="1" applyAlignment="1" applyProtection="1">
      <alignment horizontal="center" textRotation="90"/>
    </xf>
    <xf numFmtId="0" fontId="33" fillId="25" borderId="117" xfId="49" applyFill="1" applyBorder="1" applyAlignment="1" applyProtection="1">
      <alignment horizontal="center"/>
    </xf>
    <xf numFmtId="0" fontId="22" fillId="0" borderId="0" xfId="45" applyFont="1" applyFill="1" applyBorder="1" applyAlignment="1" applyProtection="1">
      <alignment horizontal="center" vertical="center"/>
      <protection locked="0"/>
    </xf>
    <xf numFmtId="0" fontId="36" fillId="25" borderId="106" xfId="45" applyFont="1" applyFill="1" applyBorder="1" applyAlignment="1">
      <alignment horizontal="center" vertical="center"/>
    </xf>
    <xf numFmtId="0" fontId="33" fillId="25" borderId="106" xfId="49" applyFill="1" applyBorder="1" applyAlignment="1">
      <alignment horizontal="center" vertical="center"/>
    </xf>
    <xf numFmtId="0" fontId="42" fillId="4" borderId="170" xfId="40" applyFont="1" applyFill="1" applyBorder="1" applyAlignment="1" applyProtection="1">
      <alignment horizontal="center" vertical="center" textRotation="90" wrapText="1"/>
    </xf>
    <xf numFmtId="0" fontId="42" fillId="4" borderId="141" xfId="40" applyFont="1" applyFill="1" applyBorder="1" applyAlignment="1" applyProtection="1">
      <alignment horizontal="center" vertical="center" textRotation="90" wrapText="1"/>
    </xf>
    <xf numFmtId="0" fontId="36" fillId="25" borderId="140" xfId="45" applyFont="1" applyFill="1" applyBorder="1" applyAlignment="1">
      <alignment horizontal="center" vertical="center"/>
    </xf>
    <xf numFmtId="0" fontId="33" fillId="25" borderId="140" xfId="49" applyFill="1" applyBorder="1" applyAlignment="1">
      <alignment horizontal="center" vertical="center"/>
    </xf>
    <xf numFmtId="0" fontId="39" fillId="25" borderId="86" xfId="45" applyFont="1" applyFill="1" applyBorder="1" applyAlignment="1" applyProtection="1">
      <alignment horizontal="center" textRotation="90"/>
    </xf>
    <xf numFmtId="0" fontId="33" fillId="25" borderId="118" xfId="49" applyFill="1" applyBorder="1" applyAlignment="1" applyProtection="1">
      <alignment horizontal="center"/>
    </xf>
    <xf numFmtId="1" fontId="23" fillId="25" borderId="79" xfId="45" applyNumberFormat="1" applyFont="1" applyFill="1" applyBorder="1" applyAlignment="1" applyProtection="1">
      <alignment horizontal="center" vertical="center"/>
    </xf>
    <xf numFmtId="1" fontId="23" fillId="25" borderId="76" xfId="45" applyNumberFormat="1" applyFont="1" applyFill="1" applyBorder="1" applyAlignment="1" applyProtection="1">
      <alignment horizontal="center" vertical="center"/>
    </xf>
    <xf numFmtId="0" fontId="39" fillId="27" borderId="77" xfId="0" applyFont="1" applyFill="1" applyBorder="1" applyAlignment="1">
      <alignment vertical="center"/>
    </xf>
    <xf numFmtId="0" fontId="21" fillId="25" borderId="83" xfId="45" applyFont="1" applyFill="1" applyBorder="1" applyAlignment="1" applyProtection="1">
      <alignment horizontal="left" vertical="center" wrapText="1"/>
    </xf>
    <xf numFmtId="0" fontId="33" fillId="25" borderId="77" xfId="49" applyFill="1" applyBorder="1" applyAlignment="1" applyProtection="1">
      <alignment horizontal="left" vertical="center" wrapText="1"/>
    </xf>
    <xf numFmtId="0" fontId="23" fillId="25" borderId="96" xfId="45" applyFont="1" applyFill="1" applyBorder="1" applyAlignment="1" applyProtection="1">
      <alignment horizontal="center" vertical="center"/>
    </xf>
    <xf numFmtId="0" fontId="21" fillId="0" borderId="93" xfId="49" applyFont="1" applyBorder="1" applyAlignment="1">
      <alignment horizontal="center" vertical="center"/>
    </xf>
    <xf numFmtId="0" fontId="21" fillId="0" borderId="97" xfId="49" applyFont="1" applyBorder="1" applyAlignment="1">
      <alignment horizontal="center" vertical="center"/>
    </xf>
    <xf numFmtId="0" fontId="21" fillId="0" borderId="105" xfId="49" applyFont="1" applyBorder="1" applyAlignment="1">
      <alignment horizontal="center" vertical="center"/>
    </xf>
    <xf numFmtId="0" fontId="21" fillId="0" borderId="106" xfId="49" applyFont="1" applyBorder="1" applyAlignment="1">
      <alignment horizontal="center" vertical="center"/>
    </xf>
    <xf numFmtId="0" fontId="21" fillId="0" borderId="107" xfId="49" applyFont="1" applyBorder="1" applyAlignment="1">
      <alignment horizontal="center" vertical="center"/>
    </xf>
    <xf numFmtId="0" fontId="23" fillId="25" borderId="91" xfId="45" applyFont="1" applyFill="1" applyBorder="1" applyAlignment="1" applyProtection="1">
      <alignment horizontal="center" vertical="center" textRotation="90"/>
    </xf>
    <xf numFmtId="0" fontId="23" fillId="25" borderId="98" xfId="45" applyFont="1" applyFill="1" applyBorder="1" applyAlignment="1" applyProtection="1">
      <alignment horizontal="center" vertical="center" textRotation="90"/>
    </xf>
    <xf numFmtId="0" fontId="23" fillId="25" borderId="110" xfId="45" applyFont="1" applyFill="1" applyBorder="1" applyAlignment="1" applyProtection="1">
      <alignment horizontal="center" vertical="center" textRotation="90"/>
    </xf>
    <xf numFmtId="0" fontId="24" fillId="25" borderId="92" xfId="45" applyFont="1" applyFill="1" applyBorder="1" applyAlignment="1" applyProtection="1">
      <alignment horizontal="center" vertical="center" textRotation="90"/>
    </xf>
    <xf numFmtId="0" fontId="24" fillId="25" borderId="99" xfId="45" applyFont="1" applyFill="1" applyBorder="1" applyAlignment="1" applyProtection="1">
      <alignment horizontal="center" vertical="center" textRotation="90"/>
    </xf>
    <xf numFmtId="0" fontId="24" fillId="25" borderId="111" xfId="45" applyFont="1" applyFill="1" applyBorder="1" applyAlignment="1" applyProtection="1">
      <alignment horizontal="center" vertical="center" textRotation="90"/>
    </xf>
    <xf numFmtId="0" fontId="25" fillId="25" borderId="93" xfId="45" applyFont="1" applyFill="1" applyBorder="1" applyAlignment="1" applyProtection="1">
      <alignment horizontal="center" vertical="center"/>
    </xf>
    <xf numFmtId="0" fontId="25" fillId="25" borderId="0" xfId="45" applyFont="1" applyFill="1" applyBorder="1" applyAlignment="1" applyProtection="1">
      <alignment horizontal="center" vertical="center"/>
    </xf>
    <xf numFmtId="0" fontId="33" fillId="25" borderId="112" xfId="49" applyFill="1" applyBorder="1" applyAlignment="1" applyProtection="1">
      <alignment horizontal="center" vertical="center"/>
    </xf>
    <xf numFmtId="0" fontId="33" fillId="25" borderId="231" xfId="49" applyFill="1" applyBorder="1" applyAlignment="1" applyProtection="1">
      <alignment horizontal="left" vertical="center" wrapText="1"/>
    </xf>
    <xf numFmtId="1" fontId="23" fillId="25" borderId="235" xfId="45" applyNumberFormat="1" applyFont="1" applyFill="1" applyBorder="1" applyAlignment="1" applyProtection="1">
      <alignment horizontal="center" vertical="center"/>
    </xf>
    <xf numFmtId="1" fontId="23" fillId="25" borderId="234" xfId="45" applyNumberFormat="1" applyFont="1" applyFill="1" applyBorder="1" applyAlignment="1" applyProtection="1">
      <alignment horizontal="center" vertical="center"/>
    </xf>
    <xf numFmtId="0" fontId="39" fillId="25" borderId="242" xfId="45" applyFont="1" applyFill="1" applyBorder="1" applyAlignment="1" applyProtection="1">
      <alignment horizontal="center" textRotation="90"/>
    </xf>
    <xf numFmtId="0" fontId="39" fillId="25" borderId="249" xfId="45" applyFont="1" applyFill="1" applyBorder="1" applyAlignment="1" applyProtection="1">
      <alignment horizontal="center" vertical="center"/>
    </xf>
    <xf numFmtId="0" fontId="33" fillId="25" borderId="231" xfId="49" applyFill="1" applyBorder="1" applyAlignment="1" applyProtection="1">
      <alignment horizontal="center" vertical="center"/>
    </xf>
    <xf numFmtId="0" fontId="39" fillId="25" borderId="231" xfId="45" applyFont="1" applyFill="1" applyBorder="1" applyAlignment="1" applyProtection="1">
      <alignment horizontal="center" vertical="center"/>
    </xf>
    <xf numFmtId="0" fontId="39" fillId="25" borderId="231" xfId="45" applyFont="1" applyFill="1" applyBorder="1" applyAlignment="1" applyProtection="1">
      <alignment horizontal="center" textRotation="90"/>
    </xf>
    <xf numFmtId="0" fontId="39" fillId="25" borderId="252" xfId="45" applyFont="1" applyFill="1" applyBorder="1" applyAlignment="1" applyProtection="1">
      <alignment horizontal="center" vertical="center"/>
    </xf>
    <xf numFmtId="0" fontId="39" fillId="25" borderId="251" xfId="45" applyFont="1" applyFill="1" applyBorder="1" applyAlignment="1" applyProtection="1">
      <alignment horizontal="center" textRotation="90"/>
    </xf>
    <xf numFmtId="0" fontId="44" fillId="27" borderId="231" xfId="40" applyFont="1" applyFill="1" applyBorder="1" applyAlignment="1">
      <alignment horizontal="center" vertical="center" wrapText="1"/>
    </xf>
    <xf numFmtId="0" fontId="39" fillId="27" borderId="231" xfId="0" applyFont="1" applyFill="1" applyBorder="1" applyAlignment="1">
      <alignment vertical="center"/>
    </xf>
    <xf numFmtId="0" fontId="42" fillId="4" borderId="250" xfId="40" applyFont="1" applyFill="1" applyBorder="1" applyAlignment="1" applyProtection="1">
      <alignment horizontal="center" vertical="center" textRotation="90" wrapText="1"/>
    </xf>
    <xf numFmtId="0" fontId="39" fillId="25" borderId="253" xfId="45" applyFont="1" applyFill="1" applyBorder="1" applyAlignment="1" applyProtection="1">
      <alignment horizontal="center" textRotation="90"/>
    </xf>
    <xf numFmtId="0" fontId="39" fillId="27" borderId="231" xfId="0" applyFont="1" applyFill="1" applyBorder="1" applyAlignment="1">
      <alignment horizontal="center" vertical="center" wrapText="1"/>
    </xf>
    <xf numFmtId="0" fontId="39" fillId="25" borderId="75" xfId="45" applyFont="1" applyFill="1" applyBorder="1" applyAlignment="1" applyProtection="1">
      <alignment horizontal="center" vertical="center"/>
    </xf>
    <xf numFmtId="0" fontId="22" fillId="0" borderId="166" xfId="40" applyFont="1" applyFill="1" applyBorder="1" applyAlignment="1" applyProtection="1">
      <alignment horizontal="center" vertical="center"/>
      <protection locked="0"/>
    </xf>
    <xf numFmtId="0" fontId="51" fillId="0" borderId="271" xfId="50" applyFont="1" applyFill="1" applyBorder="1" applyAlignment="1" applyProtection="1">
      <alignment horizontal="left" vertical="center"/>
      <protection locked="0"/>
    </xf>
    <xf numFmtId="0" fontId="0" fillId="0" borderId="271" xfId="0" applyBorder="1" applyAlignment="1">
      <alignment horizontal="left" vertical="center"/>
    </xf>
    <xf numFmtId="0" fontId="52" fillId="36" borderId="268" xfId="50" applyFont="1" applyFill="1" applyBorder="1" applyAlignment="1">
      <alignment horizontal="center" vertical="center"/>
    </xf>
    <xf numFmtId="0" fontId="52" fillId="36" borderId="267" xfId="50" applyFont="1" applyFill="1" applyBorder="1" applyAlignment="1">
      <alignment horizontal="center" vertical="center"/>
    </xf>
    <xf numFmtId="0" fontId="52" fillId="36" borderId="85" xfId="50" applyFont="1" applyFill="1" applyBorder="1" applyAlignment="1">
      <alignment horizontal="center" vertical="center"/>
    </xf>
    <xf numFmtId="0" fontId="51" fillId="0" borderId="301" xfId="50" applyFont="1" applyFill="1" applyBorder="1" applyAlignment="1" applyProtection="1">
      <alignment horizontal="center" vertical="center"/>
      <protection locked="0"/>
    </xf>
    <xf numFmtId="0" fontId="0" fillId="0" borderId="301" xfId="0" applyBorder="1" applyAlignment="1">
      <alignment horizontal="center" vertical="center"/>
    </xf>
    <xf numFmtId="0" fontId="0" fillId="0" borderId="271" xfId="0" applyFill="1" applyBorder="1" applyAlignment="1">
      <alignment horizontal="left" vertical="center"/>
    </xf>
    <xf numFmtId="0" fontId="0" fillId="0" borderId="301" xfId="0" applyFill="1" applyBorder="1" applyAlignment="1">
      <alignment horizontal="center" vertical="center"/>
    </xf>
    <xf numFmtId="0" fontId="0" fillId="36" borderId="267" xfId="0" applyFill="1" applyBorder="1" applyAlignment="1">
      <alignment horizontal="center"/>
    </xf>
    <xf numFmtId="0" fontId="0" fillId="36" borderId="85" xfId="0" applyFill="1" applyBorder="1" applyAlignment="1">
      <alignment horizontal="center"/>
    </xf>
    <xf numFmtId="0" fontId="0" fillId="36" borderId="267" xfId="0" applyFill="1" applyBorder="1" applyAlignment="1">
      <alignment horizontal="center" vertical="center"/>
    </xf>
    <xf numFmtId="0" fontId="0" fillId="36" borderId="85" xfId="0" applyFill="1" applyBorder="1" applyAlignment="1">
      <alignment horizontal="center" vertical="center"/>
    </xf>
    <xf numFmtId="0" fontId="51" fillId="0" borderId="276" xfId="5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86" xfId="0" applyBorder="1" applyAlignment="1">
      <alignment horizontal="left" vertical="center"/>
    </xf>
    <xf numFmtId="0" fontId="52" fillId="0" borderId="294" xfId="50" applyFont="1" applyBorder="1" applyAlignment="1">
      <alignment horizontal="center" vertical="center" wrapText="1"/>
    </xf>
    <xf numFmtId="0" fontId="52" fillId="0" borderId="278" xfId="0" applyFont="1" applyBorder="1" applyAlignment="1">
      <alignment horizontal="center" vertical="center" wrapText="1"/>
    </xf>
    <xf numFmtId="0" fontId="51" fillId="0" borderId="298" xfId="50" applyFont="1" applyFill="1" applyBorder="1" applyAlignment="1" applyProtection="1">
      <alignment horizontal="center" vertical="center"/>
      <protection locked="0"/>
    </xf>
    <xf numFmtId="0" fontId="0" fillId="0" borderId="275" xfId="0" applyBorder="1" applyAlignment="1">
      <alignment horizontal="center" vertical="center"/>
    </xf>
    <xf numFmtId="0" fontId="0" fillId="0" borderId="265" xfId="0" applyBorder="1" applyAlignment="1">
      <alignment horizontal="center" vertical="center"/>
    </xf>
    <xf numFmtId="0" fontId="51" fillId="0" borderId="299" xfId="50" applyFont="1" applyFill="1" applyBorder="1" applyAlignment="1" applyProtection="1">
      <alignment horizontal="left" vertical="center"/>
      <protection locked="0"/>
    </xf>
    <xf numFmtId="0" fontId="51" fillId="0" borderId="277" xfId="50" applyFont="1" applyFill="1" applyBorder="1" applyAlignment="1" applyProtection="1">
      <alignment horizontal="center" vertical="center"/>
      <protection locked="0"/>
    </xf>
    <xf numFmtId="0" fontId="55" fillId="0" borderId="288" xfId="50" applyFont="1" applyBorder="1" applyAlignment="1" applyProtection="1">
      <alignment horizontal="center" vertical="center" wrapText="1"/>
      <protection locked="0"/>
    </xf>
    <xf numFmtId="0" fontId="55" fillId="0" borderId="289" xfId="50" applyFont="1" applyBorder="1" applyAlignment="1" applyProtection="1">
      <alignment horizontal="center" vertical="center"/>
      <protection locked="0"/>
    </xf>
    <xf numFmtId="0" fontId="54" fillId="0" borderId="291" xfId="50" applyFont="1" applyFill="1" applyBorder="1" applyAlignment="1" applyProtection="1">
      <alignment horizontal="center" vertical="center"/>
    </xf>
    <xf numFmtId="0" fontId="54" fillId="0" borderId="0" xfId="50" applyFont="1" applyFill="1" applyBorder="1" applyAlignment="1" applyProtection="1">
      <alignment horizontal="center" vertical="center"/>
    </xf>
    <xf numFmtId="0" fontId="52" fillId="0" borderId="292" xfId="50" applyFont="1" applyFill="1" applyBorder="1" applyAlignment="1">
      <alignment horizontal="center" vertical="center"/>
    </xf>
    <xf numFmtId="0" fontId="52" fillId="0" borderId="295" xfId="50" applyFont="1" applyFill="1" applyBorder="1" applyAlignment="1">
      <alignment horizontal="center" vertical="center"/>
    </xf>
    <xf numFmtId="0" fontId="52" fillId="0" borderId="293" xfId="50" applyFont="1" applyFill="1" applyBorder="1" applyAlignment="1">
      <alignment horizontal="center" vertical="center"/>
    </xf>
    <xf numFmtId="0" fontId="52" fillId="0" borderId="279" xfId="50" applyFont="1" applyFill="1" applyBorder="1" applyAlignment="1">
      <alignment horizontal="center" vertical="center"/>
    </xf>
    <xf numFmtId="0" fontId="52" fillId="0" borderId="281" xfId="50" applyFont="1" applyFill="1" applyBorder="1" applyAlignment="1">
      <alignment horizontal="center" vertical="center"/>
    </xf>
    <xf numFmtId="0" fontId="52" fillId="0" borderId="280" xfId="50" applyFont="1" applyFill="1" applyBorder="1" applyAlignment="1">
      <alignment horizontal="center" vertical="center"/>
    </xf>
    <xf numFmtId="0" fontId="51" fillId="0" borderId="272" xfId="50" applyFont="1" applyFill="1" applyBorder="1" applyAlignment="1" applyProtection="1">
      <alignment horizontal="left" vertical="center"/>
      <protection locked="0"/>
    </xf>
    <xf numFmtId="0" fontId="0" fillId="0" borderId="300" xfId="0" applyBorder="1" applyAlignment="1">
      <alignment horizontal="left" vertical="center"/>
    </xf>
    <xf numFmtId="0" fontId="51" fillId="0" borderId="273" xfId="50" applyFont="1" applyFill="1" applyBorder="1" applyAlignment="1" applyProtection="1">
      <alignment horizontal="center" vertical="center"/>
      <protection locked="0"/>
    </xf>
    <xf numFmtId="0" fontId="0" fillId="0" borderId="252" xfId="0" applyBorder="1" applyAlignment="1">
      <alignment horizontal="center" vertical="center"/>
    </xf>
    <xf numFmtId="0" fontId="51" fillId="0" borderId="252" xfId="50" applyFont="1" applyFill="1" applyBorder="1" applyAlignment="1" applyProtection="1">
      <alignment horizontal="center" vertical="center"/>
      <protection locked="0"/>
    </xf>
    <xf numFmtId="0" fontId="51" fillId="0" borderId="300" xfId="50" applyFont="1" applyFill="1" applyBorder="1" applyAlignment="1" applyProtection="1">
      <alignment horizontal="left" vertical="center"/>
      <protection locked="0"/>
    </xf>
    <xf numFmtId="0" fontId="0" fillId="0" borderId="252" xfId="0" applyFill="1" applyBorder="1" applyAlignment="1">
      <alignment horizontal="center" vertic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6"/>
    <cellStyle name="Normál 2 2" xfId="47"/>
    <cellStyle name="Normál 3" xfId="48"/>
    <cellStyle name="Normál 3 2" xfId="49"/>
    <cellStyle name="Normál_bsc_kep_terv_onkorm_szakir" xfId="39"/>
    <cellStyle name="Normál_H_B séma 0323" xfId="40"/>
    <cellStyle name="Normál_H_B séma 0323 2" xfId="45"/>
    <cellStyle name="Normál_Hír" xfId="5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TI265"/>
  <sheetViews>
    <sheetView zoomScale="20" zoomScaleNormal="20" zoomScaleSheetLayoutView="75" zoomScalePageLayoutView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F3" sqref="BF3"/>
    </sheetView>
  </sheetViews>
  <sheetFormatPr defaultColWidth="10.625" defaultRowHeight="15.6" x14ac:dyDescent="0.3"/>
  <cols>
    <col min="1" max="1" width="17.125" style="1" customWidth="1"/>
    <col min="2" max="2" width="7.125" style="100" customWidth="1"/>
    <col min="3" max="3" width="63.625" style="100" customWidth="1"/>
    <col min="4" max="4" width="6.875" style="97" customWidth="1"/>
    <col min="5" max="5" width="7.5" style="97" customWidth="1"/>
    <col min="6" max="6" width="4.5" style="97" customWidth="1"/>
    <col min="7" max="7" width="7.5" style="97" customWidth="1"/>
    <col min="8" max="8" width="6" style="97" customWidth="1"/>
    <col min="9" max="9" width="6.375" style="97" customWidth="1"/>
    <col min="10" max="10" width="4.5" style="97" customWidth="1"/>
    <col min="11" max="11" width="7.5" style="97" customWidth="1"/>
    <col min="12" max="12" width="4.5" style="97" customWidth="1"/>
    <col min="13" max="13" width="7.5" style="97" customWidth="1"/>
    <col min="14" max="15" width="6" style="97" customWidth="1"/>
    <col min="16" max="16" width="4.5" style="97" customWidth="1"/>
    <col min="17" max="17" width="7.5" style="97" customWidth="1"/>
    <col min="18" max="18" width="4.5" style="97" customWidth="1"/>
    <col min="19" max="19" width="7.5" style="97" customWidth="1"/>
    <col min="20" max="21" width="6" style="97" customWidth="1"/>
    <col min="22" max="22" width="4.5" style="97" customWidth="1"/>
    <col min="23" max="23" width="7.5" style="97" customWidth="1"/>
    <col min="24" max="24" width="4.5" style="97" customWidth="1"/>
    <col min="25" max="25" width="7.5" style="97" customWidth="1"/>
    <col min="26" max="27" width="6" style="97" customWidth="1"/>
    <col min="28" max="28" width="4.5" style="97" customWidth="1"/>
    <col min="29" max="29" width="7.5" style="97" customWidth="1"/>
    <col min="30" max="30" width="4.5" style="97" customWidth="1"/>
    <col min="31" max="31" width="7.5" style="97" customWidth="1"/>
    <col min="32" max="33" width="6" style="97" customWidth="1"/>
    <col min="34" max="34" width="5.625" style="97" customWidth="1"/>
    <col min="35" max="35" width="7.5" style="97" customWidth="1"/>
    <col min="36" max="36" width="5.875" style="97" customWidth="1"/>
    <col min="37" max="37" width="8.125" style="97" bestFit="1" customWidth="1"/>
    <col min="38" max="40" width="5.875" style="97" customWidth="1"/>
    <col min="41" max="41" width="8.125" style="97" bestFit="1" customWidth="1"/>
    <col min="42" max="42" width="6.5" style="97" customWidth="1"/>
    <col min="43" max="43" width="8.125" style="97" bestFit="1" customWidth="1"/>
    <col min="44" max="46" width="5.875" style="97" customWidth="1"/>
    <col min="47" max="47" width="8.125" style="97" bestFit="1" customWidth="1"/>
    <col min="48" max="48" width="5.875" style="97" customWidth="1"/>
    <col min="49" max="49" width="8.125" style="97" bestFit="1" customWidth="1"/>
    <col min="50" max="52" width="6.5" style="97" bestFit="1" customWidth="1"/>
    <col min="53" max="53" width="8.125" style="97" bestFit="1" customWidth="1"/>
    <col min="54" max="54" width="6.5" style="97" bestFit="1" customWidth="1"/>
    <col min="55" max="55" width="8.125" style="97" bestFit="1" customWidth="1"/>
    <col min="56" max="56" width="6.5" style="97" bestFit="1" customWidth="1"/>
    <col min="57" max="57" width="10.375" style="97" customWidth="1"/>
    <col min="58" max="58" width="25.875" style="2" customWidth="1"/>
    <col min="59" max="59" width="24.375" style="2" customWidth="1"/>
    <col min="60" max="69" width="1.875" style="2" customWidth="1"/>
    <col min="70" max="70" width="2.375" style="2" customWidth="1"/>
    <col min="71" max="16384" width="10.625" style="2"/>
  </cols>
  <sheetData>
    <row r="1" spans="1:59" ht="23.4" x14ac:dyDescent="0.25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676"/>
      <c r="AW1" s="676"/>
      <c r="AX1" s="676"/>
      <c r="AY1" s="676"/>
      <c r="AZ1" s="676"/>
      <c r="BA1" s="676"/>
      <c r="BB1" s="676"/>
      <c r="BC1" s="676"/>
      <c r="BD1" s="676"/>
      <c r="BE1" s="676"/>
    </row>
    <row r="2" spans="1:59" ht="23.4" x14ac:dyDescent="0.25">
      <c r="A2" s="677" t="s">
        <v>563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</row>
    <row r="3" spans="1:59" ht="21.9" customHeight="1" x14ac:dyDescent="0.25">
      <c r="A3" s="677" t="s">
        <v>564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  <c r="AX3" s="677"/>
      <c r="AY3" s="677"/>
      <c r="AZ3" s="677"/>
      <c r="BA3" s="677"/>
      <c r="BB3" s="677"/>
      <c r="BC3" s="677"/>
      <c r="BD3" s="677"/>
      <c r="BE3" s="677"/>
    </row>
    <row r="4" spans="1:59" ht="21.9" customHeight="1" thickBot="1" x14ac:dyDescent="0.3">
      <c r="A4" s="676" t="s">
        <v>96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  <c r="BB4" s="676"/>
      <c r="BC4" s="676"/>
      <c r="BD4" s="676"/>
      <c r="BE4" s="676"/>
    </row>
    <row r="5" spans="1:59" ht="15.75" customHeight="1" thickTop="1" thickBot="1" x14ac:dyDescent="0.3">
      <c r="A5" s="678" t="s">
        <v>1</v>
      </c>
      <c r="B5" s="679" t="s">
        <v>2</v>
      </c>
      <c r="C5" s="680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63" t="s">
        <v>4</v>
      </c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663"/>
      <c r="AT5" s="663"/>
      <c r="AU5" s="663"/>
      <c r="AV5" s="663"/>
      <c r="AW5" s="663"/>
      <c r="AX5" s="663"/>
      <c r="AY5" s="663"/>
      <c r="AZ5" s="658" t="s">
        <v>5</v>
      </c>
      <c r="BA5" s="658"/>
      <c r="BB5" s="658"/>
      <c r="BC5" s="658"/>
      <c r="BD5" s="658"/>
      <c r="BE5" s="658"/>
      <c r="BF5" s="650" t="s">
        <v>48</v>
      </c>
      <c r="BG5" s="652" t="s">
        <v>49</v>
      </c>
    </row>
    <row r="6" spans="1:59" ht="15.75" customHeight="1" thickTop="1" thickBot="1" x14ac:dyDescent="0.35">
      <c r="A6" s="678"/>
      <c r="B6" s="679"/>
      <c r="C6" s="680"/>
      <c r="D6" s="659" t="s">
        <v>6</v>
      </c>
      <c r="E6" s="659"/>
      <c r="F6" s="659"/>
      <c r="G6" s="659"/>
      <c r="H6" s="659"/>
      <c r="I6" s="659"/>
      <c r="J6" s="660" t="s">
        <v>7</v>
      </c>
      <c r="K6" s="660"/>
      <c r="L6" s="660"/>
      <c r="M6" s="660"/>
      <c r="N6" s="660"/>
      <c r="O6" s="660"/>
      <c r="P6" s="659" t="s">
        <v>8</v>
      </c>
      <c r="Q6" s="659"/>
      <c r="R6" s="659"/>
      <c r="S6" s="659"/>
      <c r="T6" s="659"/>
      <c r="U6" s="659"/>
      <c r="V6" s="660" t="s">
        <v>9</v>
      </c>
      <c r="W6" s="660"/>
      <c r="X6" s="660"/>
      <c r="Y6" s="660"/>
      <c r="Z6" s="660"/>
      <c r="AA6" s="660"/>
      <c r="AB6" s="659" t="s">
        <v>10</v>
      </c>
      <c r="AC6" s="659"/>
      <c r="AD6" s="659"/>
      <c r="AE6" s="659"/>
      <c r="AF6" s="659"/>
      <c r="AG6" s="659"/>
      <c r="AH6" s="681" t="s">
        <v>11</v>
      </c>
      <c r="AI6" s="681"/>
      <c r="AJ6" s="681"/>
      <c r="AK6" s="681"/>
      <c r="AL6" s="681"/>
      <c r="AM6" s="681"/>
      <c r="AN6" s="659" t="s">
        <v>34</v>
      </c>
      <c r="AO6" s="659"/>
      <c r="AP6" s="659"/>
      <c r="AQ6" s="659"/>
      <c r="AR6" s="659"/>
      <c r="AS6" s="659"/>
      <c r="AT6" s="660" t="s">
        <v>35</v>
      </c>
      <c r="AU6" s="660"/>
      <c r="AV6" s="660"/>
      <c r="AW6" s="660"/>
      <c r="AX6" s="660"/>
      <c r="AY6" s="660"/>
      <c r="AZ6" s="658"/>
      <c r="BA6" s="658"/>
      <c r="BB6" s="658"/>
      <c r="BC6" s="658"/>
      <c r="BD6" s="658"/>
      <c r="BE6" s="658"/>
      <c r="BF6" s="651"/>
      <c r="BG6" s="653"/>
    </row>
    <row r="7" spans="1:59" ht="15.75" customHeight="1" thickTop="1" thickBot="1" x14ac:dyDescent="0.3">
      <c r="A7" s="678"/>
      <c r="B7" s="679"/>
      <c r="C7" s="680"/>
      <c r="D7" s="664" t="s">
        <v>12</v>
      </c>
      <c r="E7" s="664"/>
      <c r="F7" s="661" t="s">
        <v>13</v>
      </c>
      <c r="G7" s="661"/>
      <c r="H7" s="657" t="s">
        <v>14</v>
      </c>
      <c r="I7" s="668" t="s">
        <v>46</v>
      </c>
      <c r="J7" s="664" t="s">
        <v>12</v>
      </c>
      <c r="K7" s="664"/>
      <c r="L7" s="661" t="s">
        <v>13</v>
      </c>
      <c r="M7" s="661"/>
      <c r="N7" s="657" t="s">
        <v>14</v>
      </c>
      <c r="O7" s="669" t="s">
        <v>47</v>
      </c>
      <c r="P7" s="664" t="s">
        <v>12</v>
      </c>
      <c r="Q7" s="664"/>
      <c r="R7" s="661" t="s">
        <v>13</v>
      </c>
      <c r="S7" s="661"/>
      <c r="T7" s="657" t="s">
        <v>14</v>
      </c>
      <c r="U7" s="669" t="s">
        <v>47</v>
      </c>
      <c r="V7" s="664" t="s">
        <v>12</v>
      </c>
      <c r="W7" s="664"/>
      <c r="X7" s="661" t="s">
        <v>13</v>
      </c>
      <c r="Y7" s="661"/>
      <c r="Z7" s="657" t="s">
        <v>14</v>
      </c>
      <c r="AA7" s="668" t="s">
        <v>47</v>
      </c>
      <c r="AB7" s="664" t="s">
        <v>12</v>
      </c>
      <c r="AC7" s="664"/>
      <c r="AD7" s="661" t="s">
        <v>13</v>
      </c>
      <c r="AE7" s="661"/>
      <c r="AF7" s="657" t="s">
        <v>14</v>
      </c>
      <c r="AG7" s="668" t="s">
        <v>47</v>
      </c>
      <c r="AH7" s="664" t="s">
        <v>12</v>
      </c>
      <c r="AI7" s="664"/>
      <c r="AJ7" s="661" t="s">
        <v>13</v>
      </c>
      <c r="AK7" s="661"/>
      <c r="AL7" s="657" t="s">
        <v>14</v>
      </c>
      <c r="AM7" s="668" t="s">
        <v>47</v>
      </c>
      <c r="AN7" s="664" t="s">
        <v>12</v>
      </c>
      <c r="AO7" s="664"/>
      <c r="AP7" s="661" t="s">
        <v>13</v>
      </c>
      <c r="AQ7" s="661"/>
      <c r="AR7" s="657" t="s">
        <v>14</v>
      </c>
      <c r="AS7" s="668" t="s">
        <v>47</v>
      </c>
      <c r="AT7" s="664" t="s">
        <v>12</v>
      </c>
      <c r="AU7" s="664"/>
      <c r="AV7" s="661" t="s">
        <v>13</v>
      </c>
      <c r="AW7" s="661"/>
      <c r="AX7" s="657" t="s">
        <v>14</v>
      </c>
      <c r="AY7" s="668" t="s">
        <v>46</v>
      </c>
      <c r="AZ7" s="664" t="s">
        <v>12</v>
      </c>
      <c r="BA7" s="664"/>
      <c r="BB7" s="661" t="s">
        <v>13</v>
      </c>
      <c r="BC7" s="661"/>
      <c r="BD7" s="657" t="s">
        <v>14</v>
      </c>
      <c r="BE7" s="665" t="s">
        <v>44</v>
      </c>
      <c r="BF7" s="651"/>
      <c r="BG7" s="653"/>
    </row>
    <row r="8" spans="1:59" ht="80.099999999999994" customHeight="1" thickTop="1" thickBot="1" x14ac:dyDescent="0.3">
      <c r="A8" s="678"/>
      <c r="B8" s="679"/>
      <c r="C8" s="680"/>
      <c r="D8" s="71" t="s">
        <v>25</v>
      </c>
      <c r="E8" s="105" t="s">
        <v>26</v>
      </c>
      <c r="F8" s="73" t="s">
        <v>25</v>
      </c>
      <c r="G8" s="105" t="s">
        <v>26</v>
      </c>
      <c r="H8" s="657"/>
      <c r="I8" s="668"/>
      <c r="J8" s="71" t="s">
        <v>25</v>
      </c>
      <c r="K8" s="105" t="s">
        <v>26</v>
      </c>
      <c r="L8" s="73" t="s">
        <v>25</v>
      </c>
      <c r="M8" s="105" t="s">
        <v>26</v>
      </c>
      <c r="N8" s="657"/>
      <c r="O8" s="670"/>
      <c r="P8" s="71" t="s">
        <v>25</v>
      </c>
      <c r="Q8" s="72" t="s">
        <v>26</v>
      </c>
      <c r="R8" s="73" t="s">
        <v>25</v>
      </c>
      <c r="S8" s="72" t="s">
        <v>26</v>
      </c>
      <c r="T8" s="657"/>
      <c r="U8" s="670"/>
      <c r="V8" s="71" t="s">
        <v>25</v>
      </c>
      <c r="W8" s="72" t="s">
        <v>26</v>
      </c>
      <c r="X8" s="73" t="s">
        <v>25</v>
      </c>
      <c r="Y8" s="72" t="s">
        <v>26</v>
      </c>
      <c r="Z8" s="657"/>
      <c r="AA8" s="668"/>
      <c r="AB8" s="71" t="s">
        <v>25</v>
      </c>
      <c r="AC8" s="72" t="s">
        <v>26</v>
      </c>
      <c r="AD8" s="73" t="s">
        <v>25</v>
      </c>
      <c r="AE8" s="72" t="s">
        <v>26</v>
      </c>
      <c r="AF8" s="657"/>
      <c r="AG8" s="668"/>
      <c r="AH8" s="71" t="s">
        <v>25</v>
      </c>
      <c r="AI8" s="72" t="s">
        <v>26</v>
      </c>
      <c r="AJ8" s="73" t="s">
        <v>25</v>
      </c>
      <c r="AK8" s="72" t="s">
        <v>26</v>
      </c>
      <c r="AL8" s="657"/>
      <c r="AM8" s="668"/>
      <c r="AN8" s="71" t="s">
        <v>25</v>
      </c>
      <c r="AO8" s="72" t="s">
        <v>26</v>
      </c>
      <c r="AP8" s="73" t="s">
        <v>25</v>
      </c>
      <c r="AQ8" s="72" t="s">
        <v>26</v>
      </c>
      <c r="AR8" s="657"/>
      <c r="AS8" s="668"/>
      <c r="AT8" s="71" t="s">
        <v>25</v>
      </c>
      <c r="AU8" s="72" t="s">
        <v>26</v>
      </c>
      <c r="AV8" s="73" t="s">
        <v>25</v>
      </c>
      <c r="AW8" s="72" t="s">
        <v>26</v>
      </c>
      <c r="AX8" s="657"/>
      <c r="AY8" s="668"/>
      <c r="AZ8" s="71" t="s">
        <v>25</v>
      </c>
      <c r="BA8" s="205" t="s">
        <v>26</v>
      </c>
      <c r="BB8" s="73" t="s">
        <v>25</v>
      </c>
      <c r="BC8" s="205" t="s">
        <v>26</v>
      </c>
      <c r="BD8" s="657"/>
      <c r="BE8" s="665"/>
      <c r="BF8" s="651"/>
      <c r="BG8" s="653"/>
    </row>
    <row r="9" spans="1:59" s="4" customFormat="1" ht="15.75" customHeight="1" x14ac:dyDescent="0.3">
      <c r="A9" s="3"/>
      <c r="B9" s="250"/>
      <c r="C9" s="213" t="s">
        <v>53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74"/>
      <c r="BA9" s="215" t="str">
        <f>IF(AZ9=0,"",AZ9)</f>
        <v/>
      </c>
      <c r="BB9" s="215"/>
      <c r="BC9" s="215"/>
      <c r="BD9" s="215"/>
      <c r="BE9" s="216"/>
      <c r="BF9" s="479"/>
      <c r="BG9" s="475"/>
    </row>
    <row r="10" spans="1:59" s="63" customFormat="1" ht="15.75" customHeight="1" x14ac:dyDescent="0.3">
      <c r="A10" s="570" t="s">
        <v>477</v>
      </c>
      <c r="B10" s="251" t="s">
        <v>15</v>
      </c>
      <c r="C10" s="572" t="s">
        <v>478</v>
      </c>
      <c r="D10" s="108"/>
      <c r="E10" s="5" t="str">
        <f t="shared" ref="E10:E15" si="0">IF(D10*14=0,"",D10*14)</f>
        <v/>
      </c>
      <c r="F10" s="108">
        <v>8</v>
      </c>
      <c r="G10" s="5">
        <f>IF(F10*15=0,"",F10*15)</f>
        <v>120</v>
      </c>
      <c r="H10" s="108">
        <v>8</v>
      </c>
      <c r="I10" s="109" t="s">
        <v>67</v>
      </c>
      <c r="J10" s="56"/>
      <c r="K10" s="5" t="str">
        <f t="shared" ref="K10:K62" si="1">IF(J10*14=0,"",J10*14)</f>
        <v/>
      </c>
      <c r="L10" s="55"/>
      <c r="M10" s="5" t="str">
        <f t="shared" ref="M10:M62" si="2">IF(L10*14=0,"",L10*14)</f>
        <v/>
      </c>
      <c r="N10" s="55"/>
      <c r="O10" s="59"/>
      <c r="P10" s="55"/>
      <c r="Q10" s="5" t="str">
        <f t="shared" ref="Q10:Q62" si="3">IF(P10*14=0,"",P10*14)</f>
        <v/>
      </c>
      <c r="R10" s="55"/>
      <c r="S10" s="5" t="str">
        <f t="shared" ref="S10:S62" si="4">IF(R10*14=0,"",R10*14)</f>
        <v/>
      </c>
      <c r="T10" s="55"/>
      <c r="U10" s="58"/>
      <c r="V10" s="56"/>
      <c r="W10" s="5" t="str">
        <f t="shared" ref="W10:W41" si="5">IF(V10*14=0,"",V10*14)</f>
        <v/>
      </c>
      <c r="X10" s="55"/>
      <c r="Y10" s="5" t="str">
        <f t="shared" ref="Y10:Y41" si="6">IF(X10*14=0,"",X10*14)</f>
        <v/>
      </c>
      <c r="Z10" s="55"/>
      <c r="AA10" s="59"/>
      <c r="AB10" s="55"/>
      <c r="AC10" s="5" t="str">
        <f t="shared" ref="AC10:AC58" si="7">IF(AB10*14=0,"",AB10*14)</f>
        <v/>
      </c>
      <c r="AD10" s="55"/>
      <c r="AE10" s="5" t="str">
        <f t="shared" ref="AE10:AE55" si="8">IF(AD10*14=0,"",AD10*14)</f>
        <v/>
      </c>
      <c r="AF10" s="55"/>
      <c r="AG10" s="58"/>
      <c r="AH10" s="56"/>
      <c r="AI10" s="5" t="str">
        <f t="shared" ref="AI10:AI47" si="9">IF(AH10*14=0,"",AH10*14)</f>
        <v/>
      </c>
      <c r="AJ10" s="55"/>
      <c r="AK10" s="5" t="str">
        <f t="shared" ref="AK10:AK62" si="10">IF(AJ10*14=0,"",AJ10*14)</f>
        <v/>
      </c>
      <c r="AL10" s="55"/>
      <c r="AM10" s="59"/>
      <c r="AN10" s="56"/>
      <c r="AO10" s="5" t="str">
        <f t="shared" ref="AO10:AO62" si="11">IF(AN10*14=0,"",AN10*14)</f>
        <v/>
      </c>
      <c r="AP10" s="57"/>
      <c r="AQ10" s="5" t="str">
        <f t="shared" ref="AQ10:AQ62" si="12">IF(AP10*14=0,"",AP10*14)</f>
        <v/>
      </c>
      <c r="AR10" s="57"/>
      <c r="AS10" s="60"/>
      <c r="AT10" s="55"/>
      <c r="AU10" s="5" t="str">
        <f t="shared" ref="AU10:AU62" si="13">IF(AT10*14=0,"",AT10*14)</f>
        <v/>
      </c>
      <c r="AV10" s="55"/>
      <c r="AW10" s="5" t="str">
        <f t="shared" ref="AW10:AW62" si="14">IF(AV10*14=0,"",AV10*14)</f>
        <v/>
      </c>
      <c r="AX10" s="55"/>
      <c r="AY10" s="55"/>
      <c r="AZ10" s="6" t="str">
        <f t="shared" ref="AZ10:AZ37" si="15">IF(D10+J10+P10+V10+AB10+AH10+AN10+AT10=0,"",D10+J10+P10+V10+AB10+AH10+AN10+AT10)</f>
        <v/>
      </c>
      <c r="BA10" s="5" t="str">
        <f t="shared" ref="BA10:BA16" si="16">IF((D10+J10+P10+V10+AB10+AH10+AN10+AT10)*14=0,"",(D10+J10+P10+V10+AB10+AH10+AN10+AT10)*14)</f>
        <v/>
      </c>
      <c r="BB10" s="7">
        <f t="shared" ref="BB10:BB37" si="17">IF(F10+L10+R10+X10+AD10+AJ10+AP10+AV10=0,"",F10+L10+R10+X10+AD10+AJ10+AP10+AV10)</f>
        <v>8</v>
      </c>
      <c r="BC10" s="5">
        <f>IF((L10+F10+R10+X10+AD10+AJ10+AP10+AV10)*14=0,"",(L10+F10+R10+X10+AD10+AJ10+AP10+AV10)*15)</f>
        <v>120</v>
      </c>
      <c r="BD10" s="7">
        <f t="shared" ref="BD10:BD62" si="18">IF(N10+H10+T10+Z10+AF10+AL10+AR10+AX10=0,"",N10+H10+T10+Z10+AF10+AL10+AR10+AX10)</f>
        <v>8</v>
      </c>
      <c r="BE10" s="8">
        <f t="shared" ref="BE10:BE37" si="19">IF(D10+F10+L10+J10+P10+R10+V10+X10+AB10+AD10+AH10+AJ10+AN10+AP10+AT10+AV10=0,"",D10+F10+L10+J10+P10+R10+V10+X10+AB10+AD10+AH10+AJ10+AN10+AP10+AT10+AV10)</f>
        <v>8</v>
      </c>
      <c r="BF10" s="520" t="s">
        <v>482</v>
      </c>
      <c r="BG10" s="521" t="s">
        <v>479</v>
      </c>
    </row>
    <row r="11" spans="1:59" s="63" customFormat="1" ht="15.75" customHeight="1" x14ac:dyDescent="0.3">
      <c r="A11" s="571" t="s">
        <v>122</v>
      </c>
      <c r="B11" s="249" t="s">
        <v>15</v>
      </c>
      <c r="C11" s="572" t="s">
        <v>65</v>
      </c>
      <c r="D11" s="108">
        <v>2</v>
      </c>
      <c r="E11" s="5">
        <f t="shared" si="0"/>
        <v>28</v>
      </c>
      <c r="F11" s="108"/>
      <c r="G11" s="5" t="str">
        <f>IF(F11*14=0,"",F11*14)</f>
        <v/>
      </c>
      <c r="H11" s="108">
        <v>2</v>
      </c>
      <c r="I11" s="109" t="s">
        <v>15</v>
      </c>
      <c r="J11" s="56"/>
      <c r="K11" s="5" t="str">
        <f t="shared" si="1"/>
        <v/>
      </c>
      <c r="L11" s="55"/>
      <c r="M11" s="5" t="str">
        <f t="shared" si="2"/>
        <v/>
      </c>
      <c r="N11" s="55"/>
      <c r="O11" s="59"/>
      <c r="P11" s="55"/>
      <c r="Q11" s="5" t="str">
        <f t="shared" si="3"/>
        <v/>
      </c>
      <c r="R11" s="55"/>
      <c r="S11" s="5" t="str">
        <f t="shared" si="4"/>
        <v/>
      </c>
      <c r="T11" s="55"/>
      <c r="U11" s="58"/>
      <c r="V11" s="56"/>
      <c r="W11" s="5" t="str">
        <f>IF(V11*14=0,"",V11*14)</f>
        <v/>
      </c>
      <c r="X11" s="55"/>
      <c r="Y11" s="5" t="str">
        <f t="shared" si="6"/>
        <v/>
      </c>
      <c r="Z11" s="55"/>
      <c r="AA11" s="59"/>
      <c r="AB11" s="55"/>
      <c r="AC11" s="5" t="str">
        <f t="shared" si="7"/>
        <v/>
      </c>
      <c r="AD11" s="55"/>
      <c r="AE11" s="5" t="str">
        <f t="shared" si="8"/>
        <v/>
      </c>
      <c r="AF11" s="55"/>
      <c r="AG11" s="58"/>
      <c r="AH11" s="56"/>
      <c r="AI11" s="5" t="str">
        <f t="shared" si="9"/>
        <v/>
      </c>
      <c r="AJ11" s="55"/>
      <c r="AK11" s="5" t="str">
        <f t="shared" si="10"/>
        <v/>
      </c>
      <c r="AL11" s="55"/>
      <c r="AM11" s="59"/>
      <c r="AN11" s="56"/>
      <c r="AO11" s="5" t="str">
        <f t="shared" si="11"/>
        <v/>
      </c>
      <c r="AP11" s="57"/>
      <c r="AQ11" s="5" t="str">
        <f t="shared" si="12"/>
        <v/>
      </c>
      <c r="AR11" s="57"/>
      <c r="AS11" s="60"/>
      <c r="AT11" s="55"/>
      <c r="AU11" s="5" t="str">
        <f t="shared" si="13"/>
        <v/>
      </c>
      <c r="AV11" s="55"/>
      <c r="AW11" s="5" t="str">
        <f t="shared" si="14"/>
        <v/>
      </c>
      <c r="AX11" s="55"/>
      <c r="AY11" s="55"/>
      <c r="AZ11" s="6">
        <f>IF(D11+J11+P11+V11+AB11+AH11+AN11+AT11=0,"",D11+J11+P11+V11+AB11+AH11+AN11+AT11)</f>
        <v>2</v>
      </c>
      <c r="BA11" s="5">
        <f t="shared" si="16"/>
        <v>28</v>
      </c>
      <c r="BB11" s="7" t="str">
        <f>IF(F11+L11+R11+X11+AD11+AJ11+AP11+AV11=0,"",F11+L11+R11+X11+AD11+AJ11+AP11+AV11)</f>
        <v/>
      </c>
      <c r="BC11" s="5" t="str">
        <f>IF((L11+F11+R11+X11+AD11+AJ11+AP11+AV11)*14=0,"",(L11+F11+R11+X11+AD11+AJ11+AP11+AV11)*14)</f>
        <v/>
      </c>
      <c r="BD11" s="7">
        <f t="shared" si="18"/>
        <v>2</v>
      </c>
      <c r="BE11" s="8">
        <f>IF(D11+F11+L11+J11+P11+R11+V11+X11+AB11+AD11+AH11+AJ11+AN11+AP11+AT11+AV11=0,"",D11+F11+L11+J11+P11+R11+V11+X11+AB11+AD11+AH11+AJ11+AN11+AP11+AT11+AV11)</f>
        <v>2</v>
      </c>
      <c r="BF11" s="480" t="s">
        <v>317</v>
      </c>
      <c r="BG11" s="475" t="s">
        <v>318</v>
      </c>
    </row>
    <row r="12" spans="1:59" s="63" customFormat="1" ht="15.75" customHeight="1" x14ac:dyDescent="0.3">
      <c r="A12" s="571" t="s">
        <v>559</v>
      </c>
      <c r="B12" s="249" t="s">
        <v>15</v>
      </c>
      <c r="C12" s="572" t="s">
        <v>312</v>
      </c>
      <c r="D12" s="108">
        <v>2</v>
      </c>
      <c r="E12" s="5">
        <f>IF(D12*14=0,"",D12*14)</f>
        <v>28</v>
      </c>
      <c r="F12" s="108"/>
      <c r="G12" s="5" t="str">
        <f>IF(F12*14=0,"",F12*14)</f>
        <v/>
      </c>
      <c r="H12" s="108">
        <v>2</v>
      </c>
      <c r="I12" s="109" t="s">
        <v>67</v>
      </c>
      <c r="J12" s="56"/>
      <c r="K12" s="5" t="str">
        <f t="shared" si="1"/>
        <v/>
      </c>
      <c r="L12" s="55"/>
      <c r="M12" s="5" t="str">
        <f t="shared" si="2"/>
        <v/>
      </c>
      <c r="N12" s="55"/>
      <c r="O12" s="59"/>
      <c r="P12" s="55"/>
      <c r="Q12" s="5" t="str">
        <f t="shared" si="3"/>
        <v/>
      </c>
      <c r="R12" s="55"/>
      <c r="S12" s="5" t="str">
        <f t="shared" si="4"/>
        <v/>
      </c>
      <c r="T12" s="55"/>
      <c r="U12" s="58"/>
      <c r="V12" s="56"/>
      <c r="W12" s="5" t="str">
        <f>IF(V12*14=0,"",V12*14)</f>
        <v/>
      </c>
      <c r="X12" s="55"/>
      <c r="Y12" s="5" t="str">
        <f t="shared" si="6"/>
        <v/>
      </c>
      <c r="Z12" s="55"/>
      <c r="AA12" s="59"/>
      <c r="AB12" s="55"/>
      <c r="AC12" s="5" t="str">
        <f t="shared" si="7"/>
        <v/>
      </c>
      <c r="AD12" s="55"/>
      <c r="AE12" s="5" t="str">
        <f t="shared" si="8"/>
        <v/>
      </c>
      <c r="AF12" s="55"/>
      <c r="AG12" s="58"/>
      <c r="AH12" s="56"/>
      <c r="AI12" s="5" t="str">
        <f t="shared" si="9"/>
        <v/>
      </c>
      <c r="AJ12" s="55"/>
      <c r="AK12" s="5" t="str">
        <f t="shared" si="10"/>
        <v/>
      </c>
      <c r="AL12" s="55"/>
      <c r="AM12" s="59"/>
      <c r="AN12" s="56"/>
      <c r="AO12" s="5" t="str">
        <f t="shared" si="11"/>
        <v/>
      </c>
      <c r="AP12" s="57"/>
      <c r="AQ12" s="5" t="str">
        <f t="shared" si="12"/>
        <v/>
      </c>
      <c r="AR12" s="57"/>
      <c r="AS12" s="60"/>
      <c r="AT12" s="55"/>
      <c r="AU12" s="5" t="str">
        <f t="shared" si="13"/>
        <v/>
      </c>
      <c r="AV12" s="55"/>
      <c r="AW12" s="5" t="str">
        <f t="shared" si="14"/>
        <v/>
      </c>
      <c r="AX12" s="55"/>
      <c r="AY12" s="55"/>
      <c r="AZ12" s="6">
        <f>IF(D12+J12+P12+V12+AB12+AH12+AN12+AT12=0,"",D12+J12+P12+V12+AB12+AH12+AN12+AT12)</f>
        <v>2</v>
      </c>
      <c r="BA12" s="5">
        <f t="shared" si="16"/>
        <v>28</v>
      </c>
      <c r="BB12" s="7" t="str">
        <f>IF(F12+L12+R12+X12+AD12+AJ12+AP12+AV12=0,"",F12+L12+R12+X12+AD12+AJ12+AP12+AV12)</f>
        <v/>
      </c>
      <c r="BC12" s="5" t="str">
        <f>IF((L12+F12+R12+X12+AD12+AJ12+AP12+AV12)*14=0,"",(L12+F12+R12+X12+AD12+AJ12+AP12+AV12)*14)</f>
        <v/>
      </c>
      <c r="BD12" s="7">
        <f t="shared" si="18"/>
        <v>2</v>
      </c>
      <c r="BE12" s="8">
        <f t="shared" ref="BE12:BE17" si="20">IF(D12+F12+L12+J12+P12+R12+V12+X12+AB12+AD12+AH12+AJ12+AN12+AP12+AT12+AV12=0,"",D12+F12+L12+J12+P12+R12+V12+X12+AB12+AD12+AH12+AJ12+AN12+AP12+AT12+AV12)</f>
        <v>2</v>
      </c>
      <c r="BF12" s="479" t="s">
        <v>320</v>
      </c>
      <c r="BG12" s="475" t="s">
        <v>319</v>
      </c>
    </row>
    <row r="13" spans="1:59" s="63" customFormat="1" ht="15.75" customHeight="1" x14ac:dyDescent="0.3">
      <c r="A13" s="571" t="s">
        <v>82</v>
      </c>
      <c r="B13" s="249" t="s">
        <v>15</v>
      </c>
      <c r="C13" s="572" t="s">
        <v>80</v>
      </c>
      <c r="D13" s="108">
        <v>1</v>
      </c>
      <c r="E13" s="5">
        <f>IF(D13*14=0,"",D13*14)</f>
        <v>14</v>
      </c>
      <c r="F13" s="108">
        <v>1</v>
      </c>
      <c r="G13" s="5">
        <f>IF(F13*14=0,"",F13*14)</f>
        <v>14</v>
      </c>
      <c r="H13" s="108">
        <v>2</v>
      </c>
      <c r="I13" s="109" t="s">
        <v>79</v>
      </c>
      <c r="J13" s="56"/>
      <c r="K13" s="5" t="str">
        <f t="shared" si="1"/>
        <v/>
      </c>
      <c r="L13" s="55"/>
      <c r="M13" s="5" t="str">
        <f t="shared" si="2"/>
        <v/>
      </c>
      <c r="N13" s="55"/>
      <c r="O13" s="59"/>
      <c r="P13" s="55"/>
      <c r="Q13" s="5" t="str">
        <f t="shared" si="3"/>
        <v/>
      </c>
      <c r="R13" s="55"/>
      <c r="S13" s="5" t="str">
        <f t="shared" si="4"/>
        <v/>
      </c>
      <c r="T13" s="55"/>
      <c r="U13" s="58"/>
      <c r="V13" s="56"/>
      <c r="W13" s="5" t="str">
        <f>IF(V13*14=0,"",V13*14)</f>
        <v/>
      </c>
      <c r="X13" s="55"/>
      <c r="Y13" s="5" t="str">
        <f t="shared" si="6"/>
        <v/>
      </c>
      <c r="Z13" s="55"/>
      <c r="AA13" s="59"/>
      <c r="AB13" s="55"/>
      <c r="AC13" s="5" t="str">
        <f t="shared" si="7"/>
        <v/>
      </c>
      <c r="AD13" s="55"/>
      <c r="AE13" s="5" t="str">
        <f t="shared" si="8"/>
        <v/>
      </c>
      <c r="AF13" s="55"/>
      <c r="AG13" s="58"/>
      <c r="AH13" s="56"/>
      <c r="AI13" s="5" t="str">
        <f t="shared" si="9"/>
        <v/>
      </c>
      <c r="AJ13" s="55"/>
      <c r="AK13" s="5" t="str">
        <f t="shared" si="10"/>
        <v/>
      </c>
      <c r="AL13" s="55"/>
      <c r="AM13" s="59"/>
      <c r="AN13" s="56"/>
      <c r="AO13" s="5" t="str">
        <f t="shared" si="11"/>
        <v/>
      </c>
      <c r="AP13" s="57"/>
      <c r="AQ13" s="5" t="str">
        <f t="shared" si="12"/>
        <v/>
      </c>
      <c r="AR13" s="57"/>
      <c r="AS13" s="60"/>
      <c r="AT13" s="55"/>
      <c r="AU13" s="5" t="str">
        <f t="shared" si="13"/>
        <v/>
      </c>
      <c r="AV13" s="55"/>
      <c r="AW13" s="5" t="str">
        <f t="shared" si="14"/>
        <v/>
      </c>
      <c r="AX13" s="55"/>
      <c r="AY13" s="55"/>
      <c r="AZ13" s="6">
        <f>IF(D13+J13+P13+V13+AB13+AH13+AN13+AT13=0,"",D13+J13+P13+V13+AB13+AH13+AN13+AT13)</f>
        <v>1</v>
      </c>
      <c r="BA13" s="5">
        <f t="shared" si="16"/>
        <v>14</v>
      </c>
      <c r="BB13" s="7">
        <f>IF(F13+L13+R13+X13+AD13+AJ13+AP13+AV13=0,"",F13+L13+R13+X13+AD13+AJ13+AP13+AV13)</f>
        <v>1</v>
      </c>
      <c r="BC13" s="5">
        <f>IF((L13+F13+R13+X13+AD13+AJ13+AP13+AV13)*14=0,"",(L13+F13+R13+X13+AD13+AJ13+AP13+AV13)*14)</f>
        <v>14</v>
      </c>
      <c r="BD13" s="7">
        <f t="shared" si="18"/>
        <v>2</v>
      </c>
      <c r="BE13" s="8">
        <f t="shared" si="20"/>
        <v>2</v>
      </c>
      <c r="BF13" s="520" t="s">
        <v>483</v>
      </c>
      <c r="BG13" s="521" t="s">
        <v>484</v>
      </c>
    </row>
    <row r="14" spans="1:59" s="63" customFormat="1" ht="15.75" customHeight="1" x14ac:dyDescent="0.3">
      <c r="A14" s="571" t="s">
        <v>310</v>
      </c>
      <c r="B14" s="249" t="s">
        <v>15</v>
      </c>
      <c r="C14" s="572" t="s">
        <v>120</v>
      </c>
      <c r="D14" s="108">
        <v>1</v>
      </c>
      <c r="E14" s="5">
        <f>IF(D14*14=0,"",D14*14)</f>
        <v>14</v>
      </c>
      <c r="F14" s="108">
        <v>1</v>
      </c>
      <c r="G14" s="5">
        <f t="shared" ref="G14:G62" si="21">IF(F14*14=0,"",F14*14)</f>
        <v>14</v>
      </c>
      <c r="H14" s="108">
        <v>2</v>
      </c>
      <c r="I14" s="109" t="s">
        <v>67</v>
      </c>
      <c r="J14" s="56"/>
      <c r="K14" s="5" t="str">
        <f t="shared" si="1"/>
        <v/>
      </c>
      <c r="L14" s="55"/>
      <c r="M14" s="5" t="str">
        <f t="shared" si="2"/>
        <v/>
      </c>
      <c r="N14" s="55"/>
      <c r="O14" s="59"/>
      <c r="P14" s="55"/>
      <c r="Q14" s="5" t="str">
        <f t="shared" si="3"/>
        <v/>
      </c>
      <c r="R14" s="55"/>
      <c r="S14" s="5" t="str">
        <f t="shared" si="4"/>
        <v/>
      </c>
      <c r="T14" s="55"/>
      <c r="U14" s="58"/>
      <c r="V14" s="56"/>
      <c r="W14" s="5"/>
      <c r="X14" s="55"/>
      <c r="Y14" s="5" t="str">
        <f t="shared" si="6"/>
        <v/>
      </c>
      <c r="Z14" s="55"/>
      <c r="AA14" s="59"/>
      <c r="AB14" s="55"/>
      <c r="AC14" s="5" t="str">
        <f t="shared" si="7"/>
        <v/>
      </c>
      <c r="AD14" s="55"/>
      <c r="AE14" s="5" t="str">
        <f t="shared" si="8"/>
        <v/>
      </c>
      <c r="AF14" s="55"/>
      <c r="AG14" s="58"/>
      <c r="AH14" s="56"/>
      <c r="AI14" s="5" t="str">
        <f t="shared" si="9"/>
        <v/>
      </c>
      <c r="AJ14" s="55"/>
      <c r="AK14" s="5" t="str">
        <f t="shared" si="10"/>
        <v/>
      </c>
      <c r="AL14" s="55"/>
      <c r="AM14" s="59"/>
      <c r="AN14" s="56"/>
      <c r="AO14" s="5" t="str">
        <f t="shared" si="11"/>
        <v/>
      </c>
      <c r="AP14" s="57"/>
      <c r="AQ14" s="5" t="str">
        <f t="shared" si="12"/>
        <v/>
      </c>
      <c r="AR14" s="57"/>
      <c r="AS14" s="60"/>
      <c r="AT14" s="55"/>
      <c r="AU14" s="5" t="str">
        <f t="shared" si="13"/>
        <v/>
      </c>
      <c r="AV14" s="55"/>
      <c r="AW14" s="5" t="str">
        <f t="shared" si="14"/>
        <v/>
      </c>
      <c r="AX14" s="55"/>
      <c r="AY14" s="55"/>
      <c r="AZ14" s="6">
        <f t="shared" si="15"/>
        <v>1</v>
      </c>
      <c r="BA14" s="5">
        <f t="shared" si="16"/>
        <v>14</v>
      </c>
      <c r="BB14" s="7">
        <f t="shared" si="17"/>
        <v>1</v>
      </c>
      <c r="BC14" s="5">
        <f t="shared" ref="BC14:BC39" si="22">IF((L14+F14+R14+X14+AD14+AJ14+AP14+AV14)*14=0,"",(L14+F14+R14+X14+AD14+AJ14+AP14+AV14)*14)</f>
        <v>14</v>
      </c>
      <c r="BD14" s="7">
        <f t="shared" si="18"/>
        <v>2</v>
      </c>
      <c r="BE14" s="8">
        <f t="shared" si="20"/>
        <v>2</v>
      </c>
      <c r="BF14" s="524" t="s">
        <v>486</v>
      </c>
      <c r="BG14" s="523" t="s">
        <v>485</v>
      </c>
    </row>
    <row r="15" spans="1:59" s="63" customFormat="1" ht="15.75" customHeight="1" x14ac:dyDescent="0.3">
      <c r="A15" s="571" t="s">
        <v>72</v>
      </c>
      <c r="B15" s="249" t="s">
        <v>15</v>
      </c>
      <c r="C15" s="572" t="s">
        <v>66</v>
      </c>
      <c r="D15" s="108"/>
      <c r="E15" s="5" t="str">
        <f t="shared" si="0"/>
        <v/>
      </c>
      <c r="F15" s="108">
        <v>2</v>
      </c>
      <c r="G15" s="5">
        <f t="shared" si="21"/>
        <v>28</v>
      </c>
      <c r="H15" s="108">
        <v>2</v>
      </c>
      <c r="I15" s="109" t="s">
        <v>67</v>
      </c>
      <c r="J15" s="56"/>
      <c r="K15" s="5" t="str">
        <f t="shared" si="1"/>
        <v/>
      </c>
      <c r="L15" s="55"/>
      <c r="M15" s="5" t="str">
        <f t="shared" si="2"/>
        <v/>
      </c>
      <c r="N15" s="55"/>
      <c r="O15" s="59"/>
      <c r="P15" s="55"/>
      <c r="Q15" s="5" t="str">
        <f t="shared" si="3"/>
        <v/>
      </c>
      <c r="R15" s="55"/>
      <c r="S15" s="5" t="str">
        <f t="shared" si="4"/>
        <v/>
      </c>
      <c r="T15" s="55"/>
      <c r="U15" s="58"/>
      <c r="V15" s="56"/>
      <c r="W15" s="5" t="str">
        <f t="shared" si="5"/>
        <v/>
      </c>
      <c r="X15" s="55"/>
      <c r="Y15" s="5" t="str">
        <f t="shared" si="6"/>
        <v/>
      </c>
      <c r="Z15" s="55"/>
      <c r="AA15" s="59"/>
      <c r="AB15" s="55"/>
      <c r="AC15" s="5" t="str">
        <f t="shared" si="7"/>
        <v/>
      </c>
      <c r="AD15" s="55"/>
      <c r="AE15" s="5" t="str">
        <f t="shared" si="8"/>
        <v/>
      </c>
      <c r="AF15" s="55"/>
      <c r="AG15" s="58"/>
      <c r="AH15" s="56"/>
      <c r="AI15" s="5" t="str">
        <f t="shared" si="9"/>
        <v/>
      </c>
      <c r="AJ15" s="55"/>
      <c r="AK15" s="5" t="str">
        <f t="shared" si="10"/>
        <v/>
      </c>
      <c r="AL15" s="55"/>
      <c r="AM15" s="59"/>
      <c r="AN15" s="56"/>
      <c r="AO15" s="5" t="str">
        <f t="shared" si="11"/>
        <v/>
      </c>
      <c r="AP15" s="57"/>
      <c r="AQ15" s="5" t="str">
        <f t="shared" si="12"/>
        <v/>
      </c>
      <c r="AR15" s="57"/>
      <c r="AS15" s="60"/>
      <c r="AT15" s="55"/>
      <c r="AU15" s="5" t="str">
        <f t="shared" si="13"/>
        <v/>
      </c>
      <c r="AV15" s="55"/>
      <c r="AW15" s="5" t="str">
        <f t="shared" si="14"/>
        <v/>
      </c>
      <c r="AX15" s="55"/>
      <c r="AY15" s="55"/>
      <c r="AZ15" s="6" t="str">
        <f t="shared" si="15"/>
        <v/>
      </c>
      <c r="BA15" s="5" t="str">
        <f t="shared" si="16"/>
        <v/>
      </c>
      <c r="BB15" s="7">
        <f t="shared" si="17"/>
        <v>2</v>
      </c>
      <c r="BC15" s="5">
        <f t="shared" si="22"/>
        <v>28</v>
      </c>
      <c r="BD15" s="7">
        <f t="shared" si="18"/>
        <v>2</v>
      </c>
      <c r="BE15" s="8">
        <f t="shared" si="20"/>
        <v>2</v>
      </c>
      <c r="BF15" s="479" t="s">
        <v>150</v>
      </c>
      <c r="BG15" s="475" t="s">
        <v>147</v>
      </c>
    </row>
    <row r="16" spans="1:59" ht="15.75" customHeight="1" x14ac:dyDescent="0.3">
      <c r="A16" s="571" t="s">
        <v>127</v>
      </c>
      <c r="B16" s="249" t="s">
        <v>15</v>
      </c>
      <c r="C16" s="572" t="s">
        <v>128</v>
      </c>
      <c r="D16" s="108">
        <v>2</v>
      </c>
      <c r="E16" s="5">
        <f>IF(D16*14=0,"",D16*14)</f>
        <v>28</v>
      </c>
      <c r="F16" s="108"/>
      <c r="G16" s="5" t="str">
        <f>IF(F16*14=0,"",F16*14)</f>
        <v/>
      </c>
      <c r="H16" s="108">
        <v>2</v>
      </c>
      <c r="I16" s="109" t="s">
        <v>79</v>
      </c>
      <c r="J16" s="234"/>
      <c r="K16" s="5" t="str">
        <f t="shared" si="1"/>
        <v/>
      </c>
      <c r="L16" s="108"/>
      <c r="M16" s="5" t="str">
        <f t="shared" si="2"/>
        <v/>
      </c>
      <c r="N16" s="108"/>
      <c r="O16" s="232"/>
      <c r="P16" s="55"/>
      <c r="Q16" s="5" t="str">
        <f t="shared" si="3"/>
        <v/>
      </c>
      <c r="R16" s="55"/>
      <c r="S16" s="5" t="str">
        <f t="shared" si="4"/>
        <v/>
      </c>
      <c r="T16" s="55"/>
      <c r="U16" s="58"/>
      <c r="V16" s="56"/>
      <c r="W16" s="5" t="str">
        <f>IF(V16*14=0,"",V16*14)</f>
        <v/>
      </c>
      <c r="X16" s="55"/>
      <c r="Y16" s="5" t="str">
        <f t="shared" si="6"/>
        <v/>
      </c>
      <c r="Z16" s="55"/>
      <c r="AA16" s="59"/>
      <c r="AB16" s="55"/>
      <c r="AC16" s="5" t="str">
        <f t="shared" si="7"/>
        <v/>
      </c>
      <c r="AD16" s="55"/>
      <c r="AE16" s="5" t="str">
        <f t="shared" si="8"/>
        <v/>
      </c>
      <c r="AF16" s="55"/>
      <c r="AG16" s="58"/>
      <c r="AH16" s="56"/>
      <c r="AI16" s="5" t="str">
        <f t="shared" si="9"/>
        <v/>
      </c>
      <c r="AJ16" s="55"/>
      <c r="AK16" s="5" t="str">
        <f t="shared" si="10"/>
        <v/>
      </c>
      <c r="AL16" s="55"/>
      <c r="AM16" s="59"/>
      <c r="AN16" s="56"/>
      <c r="AO16" s="5" t="str">
        <f t="shared" si="11"/>
        <v/>
      </c>
      <c r="AP16" s="57"/>
      <c r="AQ16" s="5" t="str">
        <f t="shared" si="12"/>
        <v/>
      </c>
      <c r="AR16" s="57"/>
      <c r="AS16" s="60"/>
      <c r="AT16" s="55"/>
      <c r="AU16" s="5" t="str">
        <f t="shared" si="13"/>
        <v/>
      </c>
      <c r="AV16" s="55"/>
      <c r="AW16" s="5" t="str">
        <f t="shared" si="14"/>
        <v/>
      </c>
      <c r="AX16" s="55"/>
      <c r="AY16" s="55"/>
      <c r="AZ16" s="6">
        <f>IF(D16+J16+P16+V16+AB16+AH16+AN16+AT16=0,"",D16+J16+P16+V16+AB16+AH16+AN16+AT16)</f>
        <v>2</v>
      </c>
      <c r="BA16" s="5">
        <f t="shared" si="16"/>
        <v>28</v>
      </c>
      <c r="BB16" s="7" t="str">
        <f>IF(F16+L16+R16+X16+AD16+AJ16+AP16+AV16=0,"",F16+L16+R16+X16+AD16+AJ16+AP16+AV16)</f>
        <v/>
      </c>
      <c r="BC16" s="5" t="str">
        <f>IF((L16+F16+R16+X16+AD16+AJ16+AP16+AV16)*14=0,"",(L16+F16+R16+X16+AD16+AJ16+AP16+AV16)*14)</f>
        <v/>
      </c>
      <c r="BD16" s="7">
        <f t="shared" si="18"/>
        <v>2</v>
      </c>
      <c r="BE16" s="8">
        <f>IF(D16+F16+L16+J16+P16+R16+V16+X16+AB16+AD16+AH16+AJ16+AN16+AP16+AT16+AV16=0,"",D16+F16+L16+J16+P16+R16+V16+X16+AB16+AD16+AH16+AJ16+AN16+AP16+AT16+AV16)</f>
        <v>2</v>
      </c>
      <c r="BF16" s="524" t="s">
        <v>486</v>
      </c>
      <c r="BG16" s="521" t="s">
        <v>487</v>
      </c>
    </row>
    <row r="17" spans="1:59" s="63" customFormat="1" ht="15.75" customHeight="1" x14ac:dyDescent="0.3">
      <c r="A17" s="571" t="s">
        <v>97</v>
      </c>
      <c r="B17" s="249" t="s">
        <v>15</v>
      </c>
      <c r="C17" s="572" t="s">
        <v>98</v>
      </c>
      <c r="D17" s="108"/>
      <c r="E17" s="5" t="str">
        <f t="shared" ref="E17:E62" si="23">IF(D17*14=0,"",D17*14)</f>
        <v/>
      </c>
      <c r="F17" s="108">
        <v>2</v>
      </c>
      <c r="G17" s="5">
        <f t="shared" si="21"/>
        <v>28</v>
      </c>
      <c r="H17" s="108">
        <v>2</v>
      </c>
      <c r="I17" s="109" t="s">
        <v>67</v>
      </c>
      <c r="J17" s="56"/>
      <c r="K17" s="5" t="str">
        <f t="shared" si="1"/>
        <v/>
      </c>
      <c r="L17" s="55"/>
      <c r="M17" s="5" t="str">
        <f t="shared" si="2"/>
        <v/>
      </c>
      <c r="N17" s="55"/>
      <c r="O17" s="59"/>
      <c r="P17" s="55"/>
      <c r="Q17" s="5" t="str">
        <f t="shared" si="3"/>
        <v/>
      </c>
      <c r="R17" s="55"/>
      <c r="S17" s="5" t="str">
        <f t="shared" si="4"/>
        <v/>
      </c>
      <c r="T17" s="55"/>
      <c r="U17" s="58"/>
      <c r="V17" s="56"/>
      <c r="W17" s="5"/>
      <c r="X17" s="55"/>
      <c r="Y17" s="5" t="str">
        <f t="shared" si="6"/>
        <v/>
      </c>
      <c r="Z17" s="55"/>
      <c r="AA17" s="59"/>
      <c r="AB17" s="55"/>
      <c r="AC17" s="5" t="str">
        <f t="shared" si="7"/>
        <v/>
      </c>
      <c r="AD17" s="55"/>
      <c r="AE17" s="5" t="str">
        <f t="shared" si="8"/>
        <v/>
      </c>
      <c r="AF17" s="55"/>
      <c r="AG17" s="58"/>
      <c r="AH17" s="56"/>
      <c r="AI17" s="5" t="str">
        <f t="shared" si="9"/>
        <v/>
      </c>
      <c r="AJ17" s="55"/>
      <c r="AK17" s="5" t="str">
        <f t="shared" si="10"/>
        <v/>
      </c>
      <c r="AL17" s="55"/>
      <c r="AM17" s="59"/>
      <c r="AN17" s="56"/>
      <c r="AO17" s="5" t="str">
        <f t="shared" si="11"/>
        <v/>
      </c>
      <c r="AP17" s="57"/>
      <c r="AQ17" s="5" t="str">
        <f t="shared" si="12"/>
        <v/>
      </c>
      <c r="AR17" s="57"/>
      <c r="AS17" s="60"/>
      <c r="AT17" s="55"/>
      <c r="AU17" s="5" t="str">
        <f t="shared" si="13"/>
        <v/>
      </c>
      <c r="AV17" s="55"/>
      <c r="AW17" s="5" t="str">
        <f t="shared" si="14"/>
        <v/>
      </c>
      <c r="AX17" s="55"/>
      <c r="AY17" s="55"/>
      <c r="AZ17" s="6" t="str">
        <f t="shared" si="15"/>
        <v/>
      </c>
      <c r="BA17" s="5" t="str">
        <f t="shared" ref="BA17:BA22" si="24">IF((D17+J17+P17+V17+AB17+AH17+AN17+AT17)*14=0,"",(D17+J17+P17+V17+AB17+AH17+AN17+AT17)*14)</f>
        <v/>
      </c>
      <c r="BB17" s="7">
        <f t="shared" si="17"/>
        <v>2</v>
      </c>
      <c r="BC17" s="5">
        <f t="shared" si="22"/>
        <v>28</v>
      </c>
      <c r="BD17" s="7">
        <f t="shared" si="18"/>
        <v>2</v>
      </c>
      <c r="BE17" s="8">
        <f t="shared" si="20"/>
        <v>2</v>
      </c>
      <c r="BF17" s="479" t="s">
        <v>150</v>
      </c>
      <c r="BG17" s="475" t="s">
        <v>148</v>
      </c>
    </row>
    <row r="18" spans="1:59" s="63" customFormat="1" ht="15.75" customHeight="1" x14ac:dyDescent="0.3">
      <c r="A18" s="571" t="s">
        <v>99</v>
      </c>
      <c r="B18" s="249" t="s">
        <v>15</v>
      </c>
      <c r="C18" s="572" t="s">
        <v>100</v>
      </c>
      <c r="D18" s="108">
        <v>1</v>
      </c>
      <c r="E18" s="5">
        <f t="shared" si="23"/>
        <v>14</v>
      </c>
      <c r="F18" s="108">
        <v>1</v>
      </c>
      <c r="G18" s="5">
        <f t="shared" si="21"/>
        <v>14</v>
      </c>
      <c r="H18" s="108">
        <v>2</v>
      </c>
      <c r="I18" s="109" t="s">
        <v>15</v>
      </c>
      <c r="J18" s="56"/>
      <c r="K18" s="5" t="str">
        <f t="shared" si="1"/>
        <v/>
      </c>
      <c r="L18" s="55"/>
      <c r="M18" s="5" t="str">
        <f t="shared" si="2"/>
        <v/>
      </c>
      <c r="N18" s="55"/>
      <c r="O18" s="59"/>
      <c r="P18" s="55"/>
      <c r="Q18" s="5" t="str">
        <f t="shared" si="3"/>
        <v/>
      </c>
      <c r="R18" s="55"/>
      <c r="S18" s="5" t="str">
        <f t="shared" si="4"/>
        <v/>
      </c>
      <c r="T18" s="55"/>
      <c r="U18" s="58"/>
      <c r="V18" s="56"/>
      <c r="W18" s="5"/>
      <c r="X18" s="55"/>
      <c r="Y18" s="5" t="str">
        <f t="shared" si="6"/>
        <v/>
      </c>
      <c r="Z18" s="55"/>
      <c r="AA18" s="59"/>
      <c r="AB18" s="55"/>
      <c r="AC18" s="5" t="str">
        <f t="shared" si="7"/>
        <v/>
      </c>
      <c r="AD18" s="55"/>
      <c r="AE18" s="5" t="str">
        <f t="shared" si="8"/>
        <v/>
      </c>
      <c r="AF18" s="55"/>
      <c r="AG18" s="58"/>
      <c r="AH18" s="56"/>
      <c r="AI18" s="5" t="str">
        <f t="shared" si="9"/>
        <v/>
      </c>
      <c r="AJ18" s="55"/>
      <c r="AK18" s="5" t="str">
        <f t="shared" si="10"/>
        <v/>
      </c>
      <c r="AL18" s="55"/>
      <c r="AM18" s="59"/>
      <c r="AN18" s="56"/>
      <c r="AO18" s="5" t="str">
        <f t="shared" si="11"/>
        <v/>
      </c>
      <c r="AP18" s="57"/>
      <c r="AQ18" s="5" t="str">
        <f t="shared" si="12"/>
        <v/>
      </c>
      <c r="AR18" s="57"/>
      <c r="AS18" s="60"/>
      <c r="AT18" s="55"/>
      <c r="AU18" s="5" t="str">
        <f t="shared" si="13"/>
        <v/>
      </c>
      <c r="AV18" s="55"/>
      <c r="AW18" s="5" t="str">
        <f t="shared" si="14"/>
        <v/>
      </c>
      <c r="AX18" s="55"/>
      <c r="AY18" s="55"/>
      <c r="AZ18" s="6">
        <f t="shared" si="15"/>
        <v>1</v>
      </c>
      <c r="BA18" s="5">
        <f t="shared" si="24"/>
        <v>14</v>
      </c>
      <c r="BB18" s="7">
        <f t="shared" si="17"/>
        <v>1</v>
      </c>
      <c r="BC18" s="5">
        <f t="shared" si="22"/>
        <v>14</v>
      </c>
      <c r="BD18" s="7">
        <f t="shared" si="18"/>
        <v>2</v>
      </c>
      <c r="BE18" s="8">
        <f t="shared" si="19"/>
        <v>2</v>
      </c>
      <c r="BF18" s="480" t="s">
        <v>145</v>
      </c>
      <c r="BG18" s="475" t="s">
        <v>144</v>
      </c>
    </row>
    <row r="19" spans="1:59" s="63" customFormat="1" ht="15.75" customHeight="1" x14ac:dyDescent="0.3">
      <c r="A19" s="571" t="s">
        <v>497</v>
      </c>
      <c r="B19" s="446" t="s">
        <v>15</v>
      </c>
      <c r="C19" s="573" t="s">
        <v>316</v>
      </c>
      <c r="D19" s="415">
        <v>1</v>
      </c>
      <c r="E19" s="5">
        <f t="shared" si="23"/>
        <v>14</v>
      </c>
      <c r="F19" s="415"/>
      <c r="G19" s="5" t="str">
        <f t="shared" si="21"/>
        <v/>
      </c>
      <c r="H19" s="415">
        <v>1</v>
      </c>
      <c r="I19" s="414" t="s">
        <v>79</v>
      </c>
      <c r="J19" s="411"/>
      <c r="K19" s="408"/>
      <c r="L19" s="407"/>
      <c r="M19" s="408"/>
      <c r="N19" s="407"/>
      <c r="O19" s="412"/>
      <c r="P19" s="407"/>
      <c r="Q19" s="408"/>
      <c r="R19" s="407"/>
      <c r="S19" s="408"/>
      <c r="T19" s="407"/>
      <c r="U19" s="413"/>
      <c r="V19" s="411"/>
      <c r="W19" s="408"/>
      <c r="X19" s="407"/>
      <c r="Y19" s="408"/>
      <c r="Z19" s="407"/>
      <c r="AA19" s="412"/>
      <c r="AB19" s="407"/>
      <c r="AC19" s="408"/>
      <c r="AD19" s="407"/>
      <c r="AE19" s="408"/>
      <c r="AF19" s="407"/>
      <c r="AG19" s="413"/>
      <c r="AH19" s="411"/>
      <c r="AI19" s="408"/>
      <c r="AJ19" s="407"/>
      <c r="AK19" s="408"/>
      <c r="AL19" s="407"/>
      <c r="AM19" s="412"/>
      <c r="AN19" s="411"/>
      <c r="AO19" s="408"/>
      <c r="AP19" s="410"/>
      <c r="AQ19" s="408"/>
      <c r="AR19" s="410"/>
      <c r="AS19" s="409"/>
      <c r="AT19" s="407"/>
      <c r="AU19" s="408"/>
      <c r="AV19" s="407"/>
      <c r="AW19" s="408"/>
      <c r="AX19" s="407"/>
      <c r="AY19" s="407"/>
      <c r="AZ19" s="406">
        <f t="shared" si="15"/>
        <v>1</v>
      </c>
      <c r="BA19" s="408">
        <f t="shared" si="24"/>
        <v>14</v>
      </c>
      <c r="BB19" s="368"/>
      <c r="BC19" s="408"/>
      <c r="BD19" s="368">
        <f t="shared" si="18"/>
        <v>1</v>
      </c>
      <c r="BE19" s="421">
        <v>1</v>
      </c>
      <c r="BF19" s="480" t="s">
        <v>322</v>
      </c>
      <c r="BG19" s="475" t="s">
        <v>321</v>
      </c>
    </row>
    <row r="20" spans="1:59" s="63" customFormat="1" ht="15.75" customHeight="1" x14ac:dyDescent="0.3">
      <c r="A20" s="571" t="s">
        <v>488</v>
      </c>
      <c r="B20" s="249" t="s">
        <v>15</v>
      </c>
      <c r="C20" s="572" t="s">
        <v>119</v>
      </c>
      <c r="D20" s="108">
        <v>1</v>
      </c>
      <c r="E20" s="5">
        <f t="shared" si="23"/>
        <v>14</v>
      </c>
      <c r="F20" s="108"/>
      <c r="G20" s="5" t="str">
        <f t="shared" si="21"/>
        <v/>
      </c>
      <c r="H20" s="108">
        <v>1</v>
      </c>
      <c r="I20" s="109" t="s">
        <v>67</v>
      </c>
      <c r="J20" s="56"/>
      <c r="K20" s="5" t="str">
        <f t="shared" si="1"/>
        <v/>
      </c>
      <c r="L20" s="55"/>
      <c r="M20" s="5" t="str">
        <f t="shared" si="2"/>
        <v/>
      </c>
      <c r="N20" s="108"/>
      <c r="O20" s="59"/>
      <c r="P20" s="55"/>
      <c r="Q20" s="5" t="str">
        <f t="shared" si="3"/>
        <v/>
      </c>
      <c r="R20" s="55"/>
      <c r="S20" s="5" t="str">
        <f t="shared" si="4"/>
        <v/>
      </c>
      <c r="T20" s="55"/>
      <c r="U20" s="58"/>
      <c r="V20" s="56"/>
      <c r="W20" s="5"/>
      <c r="X20" s="55"/>
      <c r="Y20" s="5" t="str">
        <f t="shared" si="6"/>
        <v/>
      </c>
      <c r="Z20" s="55"/>
      <c r="AA20" s="59"/>
      <c r="AB20" s="55"/>
      <c r="AC20" s="5" t="str">
        <f t="shared" si="7"/>
        <v/>
      </c>
      <c r="AD20" s="55"/>
      <c r="AE20" s="5" t="str">
        <f t="shared" si="8"/>
        <v/>
      </c>
      <c r="AF20" s="55"/>
      <c r="AG20" s="58"/>
      <c r="AH20" s="56"/>
      <c r="AI20" s="5" t="str">
        <f t="shared" si="9"/>
        <v/>
      </c>
      <c r="AJ20" s="55"/>
      <c r="AK20" s="5" t="str">
        <f t="shared" si="10"/>
        <v/>
      </c>
      <c r="AL20" s="55"/>
      <c r="AM20" s="59"/>
      <c r="AN20" s="56"/>
      <c r="AO20" s="5" t="str">
        <f t="shared" si="11"/>
        <v/>
      </c>
      <c r="AP20" s="57"/>
      <c r="AQ20" s="5" t="str">
        <f t="shared" si="12"/>
        <v/>
      </c>
      <c r="AR20" s="57"/>
      <c r="AS20" s="60"/>
      <c r="AT20" s="55"/>
      <c r="AU20" s="5" t="str">
        <f t="shared" si="13"/>
        <v/>
      </c>
      <c r="AV20" s="55"/>
      <c r="AW20" s="5" t="str">
        <f t="shared" si="14"/>
        <v/>
      </c>
      <c r="AX20" s="55"/>
      <c r="AY20" s="55"/>
      <c r="AZ20" s="6">
        <f t="shared" si="15"/>
        <v>1</v>
      </c>
      <c r="BA20" s="5">
        <f t="shared" si="24"/>
        <v>14</v>
      </c>
      <c r="BB20" s="7" t="str">
        <f t="shared" si="17"/>
        <v/>
      </c>
      <c r="BC20" s="5" t="str">
        <f>IF((L20+F20+R20+X20+AD20+AJ20+AP20+AV20)*14=0,"",(L20+F20+R20+X20+AD20+AJ20+AP20+AV20)*14)</f>
        <v/>
      </c>
      <c r="BD20" s="7">
        <f t="shared" si="18"/>
        <v>1</v>
      </c>
      <c r="BE20" s="8">
        <f t="shared" si="19"/>
        <v>1</v>
      </c>
      <c r="BF20" s="479" t="s">
        <v>323</v>
      </c>
      <c r="BG20" s="475" t="s">
        <v>324</v>
      </c>
    </row>
    <row r="21" spans="1:59" ht="15.75" customHeight="1" x14ac:dyDescent="0.3">
      <c r="A21" s="571" t="s">
        <v>489</v>
      </c>
      <c r="B21" s="249" t="s">
        <v>15</v>
      </c>
      <c r="C21" s="572" t="s">
        <v>68</v>
      </c>
      <c r="D21" s="108"/>
      <c r="E21" s="5" t="str">
        <f t="shared" si="23"/>
        <v/>
      </c>
      <c r="F21" s="108"/>
      <c r="G21" s="5" t="str">
        <f t="shared" si="21"/>
        <v/>
      </c>
      <c r="H21" s="108"/>
      <c r="I21" s="109"/>
      <c r="J21" s="234"/>
      <c r="K21" s="5" t="str">
        <f t="shared" si="1"/>
        <v/>
      </c>
      <c r="L21" s="108">
        <v>10</v>
      </c>
      <c r="M21" s="5">
        <f>IF(L21*15=0,"",L21*15)</f>
        <v>150</v>
      </c>
      <c r="N21" s="108">
        <v>6</v>
      </c>
      <c r="O21" s="232" t="s">
        <v>67</v>
      </c>
      <c r="P21" s="55"/>
      <c r="Q21" s="5" t="str">
        <f t="shared" si="3"/>
        <v/>
      </c>
      <c r="R21" s="55"/>
      <c r="S21" s="5" t="str">
        <f t="shared" si="4"/>
        <v/>
      </c>
      <c r="T21" s="55"/>
      <c r="U21" s="58"/>
      <c r="V21" s="56"/>
      <c r="W21" s="5" t="str">
        <f t="shared" si="5"/>
        <v/>
      </c>
      <c r="X21" s="55"/>
      <c r="Y21" s="5" t="str">
        <f t="shared" si="6"/>
        <v/>
      </c>
      <c r="Z21" s="55"/>
      <c r="AA21" s="59"/>
      <c r="AB21" s="55"/>
      <c r="AC21" s="5" t="str">
        <f t="shared" si="7"/>
        <v/>
      </c>
      <c r="AD21" s="55"/>
      <c r="AE21" s="5" t="str">
        <f t="shared" si="8"/>
        <v/>
      </c>
      <c r="AF21" s="55"/>
      <c r="AG21" s="58"/>
      <c r="AH21" s="56"/>
      <c r="AI21" s="5" t="str">
        <f t="shared" si="9"/>
        <v/>
      </c>
      <c r="AJ21" s="55"/>
      <c r="AK21" s="5" t="str">
        <f t="shared" si="10"/>
        <v/>
      </c>
      <c r="AL21" s="55"/>
      <c r="AM21" s="59"/>
      <c r="AN21" s="56"/>
      <c r="AO21" s="5" t="str">
        <f t="shared" si="11"/>
        <v/>
      </c>
      <c r="AP21" s="57"/>
      <c r="AQ21" s="5" t="str">
        <f t="shared" si="12"/>
        <v/>
      </c>
      <c r="AR21" s="57"/>
      <c r="AS21" s="60"/>
      <c r="AT21" s="55"/>
      <c r="AU21" s="5" t="str">
        <f t="shared" si="13"/>
        <v/>
      </c>
      <c r="AV21" s="55"/>
      <c r="AW21" s="5" t="str">
        <f t="shared" si="14"/>
        <v/>
      </c>
      <c r="AX21" s="55"/>
      <c r="AY21" s="55"/>
      <c r="AZ21" s="6" t="str">
        <f t="shared" si="15"/>
        <v/>
      </c>
      <c r="BA21" s="5" t="str">
        <f t="shared" si="24"/>
        <v/>
      </c>
      <c r="BB21" s="7">
        <f t="shared" si="17"/>
        <v>10</v>
      </c>
      <c r="BC21" s="5">
        <f>IF((L21+F21+R21+X21+AD21+AJ21+AP21+AV21)*14=0,"",(L21+F21+R21+X21+AD21+AJ21+AP21+AV21)*15)</f>
        <v>150</v>
      </c>
      <c r="BD21" s="7">
        <f t="shared" si="18"/>
        <v>6</v>
      </c>
      <c r="BE21" s="8">
        <f t="shared" si="19"/>
        <v>10</v>
      </c>
      <c r="BF21" s="520" t="s">
        <v>482</v>
      </c>
      <c r="BG21" s="521" t="s">
        <v>479</v>
      </c>
    </row>
    <row r="22" spans="1:59" ht="15.75" customHeight="1" x14ac:dyDescent="0.3">
      <c r="A22" s="571" t="s">
        <v>121</v>
      </c>
      <c r="B22" s="249" t="s">
        <v>15</v>
      </c>
      <c r="C22" s="572" t="s">
        <v>69</v>
      </c>
      <c r="D22" s="108"/>
      <c r="E22" s="5" t="str">
        <f t="shared" si="23"/>
        <v/>
      </c>
      <c r="F22" s="108"/>
      <c r="G22" s="5" t="str">
        <f t="shared" si="21"/>
        <v/>
      </c>
      <c r="H22" s="108"/>
      <c r="I22" s="109"/>
      <c r="J22" s="234"/>
      <c r="K22" s="5" t="str">
        <f t="shared" si="1"/>
        <v/>
      </c>
      <c r="L22" s="108">
        <v>2</v>
      </c>
      <c r="M22" s="5">
        <f>IF(L22*14=0,"",L22*14)</f>
        <v>28</v>
      </c>
      <c r="N22" s="108">
        <v>2</v>
      </c>
      <c r="O22" s="232" t="s">
        <v>67</v>
      </c>
      <c r="P22" s="55"/>
      <c r="Q22" s="5" t="str">
        <f t="shared" si="3"/>
        <v/>
      </c>
      <c r="R22" s="55"/>
      <c r="S22" s="5" t="str">
        <f t="shared" si="4"/>
        <v/>
      </c>
      <c r="T22" s="55"/>
      <c r="U22" s="58"/>
      <c r="V22" s="56"/>
      <c r="W22" s="5" t="str">
        <f t="shared" si="5"/>
        <v/>
      </c>
      <c r="X22" s="55"/>
      <c r="Y22" s="5" t="str">
        <f t="shared" si="6"/>
        <v/>
      </c>
      <c r="Z22" s="55"/>
      <c r="AA22" s="59"/>
      <c r="AB22" s="55"/>
      <c r="AC22" s="5" t="str">
        <f t="shared" si="7"/>
        <v/>
      </c>
      <c r="AD22" s="55"/>
      <c r="AE22" s="5" t="str">
        <f t="shared" si="8"/>
        <v/>
      </c>
      <c r="AF22" s="55"/>
      <c r="AG22" s="58"/>
      <c r="AH22" s="56"/>
      <c r="AI22" s="5" t="str">
        <f t="shared" si="9"/>
        <v/>
      </c>
      <c r="AJ22" s="55"/>
      <c r="AK22" s="5" t="str">
        <f t="shared" si="10"/>
        <v/>
      </c>
      <c r="AL22" s="55"/>
      <c r="AM22" s="59"/>
      <c r="AN22" s="56"/>
      <c r="AO22" s="5" t="str">
        <f t="shared" si="11"/>
        <v/>
      </c>
      <c r="AP22" s="57"/>
      <c r="AQ22" s="5" t="str">
        <f t="shared" si="12"/>
        <v/>
      </c>
      <c r="AR22" s="57"/>
      <c r="AS22" s="60"/>
      <c r="AT22" s="55"/>
      <c r="AU22" s="5" t="str">
        <f t="shared" si="13"/>
        <v/>
      </c>
      <c r="AV22" s="55"/>
      <c r="AW22" s="5" t="str">
        <f t="shared" si="14"/>
        <v/>
      </c>
      <c r="AX22" s="55"/>
      <c r="AY22" s="55"/>
      <c r="AZ22" s="6" t="str">
        <f t="shared" si="15"/>
        <v/>
      </c>
      <c r="BA22" s="5" t="str">
        <f t="shared" si="24"/>
        <v/>
      </c>
      <c r="BB22" s="7">
        <f t="shared" si="17"/>
        <v>2</v>
      </c>
      <c r="BC22" s="5">
        <f t="shared" si="22"/>
        <v>28</v>
      </c>
      <c r="BD22" s="7">
        <f t="shared" si="18"/>
        <v>2</v>
      </c>
      <c r="BE22" s="8">
        <f t="shared" si="19"/>
        <v>2</v>
      </c>
      <c r="BF22" s="480" t="s">
        <v>325</v>
      </c>
      <c r="BG22" s="475" t="s">
        <v>326</v>
      </c>
    </row>
    <row r="23" spans="1:59" ht="15.75" customHeight="1" x14ac:dyDescent="0.3">
      <c r="A23" s="571" t="s">
        <v>123</v>
      </c>
      <c r="B23" s="249" t="s">
        <v>15</v>
      </c>
      <c r="C23" s="572" t="s">
        <v>313</v>
      </c>
      <c r="D23" s="108"/>
      <c r="E23" s="5" t="str">
        <f t="shared" si="23"/>
        <v/>
      </c>
      <c r="F23" s="108"/>
      <c r="G23" s="5" t="str">
        <f t="shared" si="21"/>
        <v/>
      </c>
      <c r="H23" s="108"/>
      <c r="I23" s="109"/>
      <c r="J23" s="234">
        <v>2</v>
      </c>
      <c r="K23" s="5">
        <f>IF(J23*14=0,"",J23*14)</f>
        <v>28</v>
      </c>
      <c r="L23" s="108"/>
      <c r="M23" s="5" t="str">
        <f t="shared" si="2"/>
        <v/>
      </c>
      <c r="N23" s="108">
        <v>2</v>
      </c>
      <c r="O23" s="232" t="s">
        <v>15</v>
      </c>
      <c r="P23" s="55"/>
      <c r="Q23" s="5" t="str">
        <f t="shared" si="3"/>
        <v/>
      </c>
      <c r="R23" s="55"/>
      <c r="S23" s="5" t="str">
        <f t="shared" si="4"/>
        <v/>
      </c>
      <c r="T23" s="55"/>
      <c r="U23" s="58"/>
      <c r="V23" s="56"/>
      <c r="W23" s="5" t="str">
        <f t="shared" si="5"/>
        <v/>
      </c>
      <c r="X23" s="55"/>
      <c r="Y23" s="5" t="str">
        <f t="shared" si="6"/>
        <v/>
      </c>
      <c r="Z23" s="55"/>
      <c r="AA23" s="59"/>
      <c r="AB23" s="55"/>
      <c r="AC23" s="5" t="str">
        <f t="shared" si="7"/>
        <v/>
      </c>
      <c r="AD23" s="55"/>
      <c r="AE23" s="5" t="str">
        <f t="shared" si="8"/>
        <v/>
      </c>
      <c r="AF23" s="55"/>
      <c r="AG23" s="58"/>
      <c r="AH23" s="56"/>
      <c r="AI23" s="5" t="str">
        <f t="shared" si="9"/>
        <v/>
      </c>
      <c r="AJ23" s="55"/>
      <c r="AK23" s="5" t="str">
        <f t="shared" si="10"/>
        <v/>
      </c>
      <c r="AL23" s="55"/>
      <c r="AM23" s="59"/>
      <c r="AN23" s="56"/>
      <c r="AO23" s="5" t="str">
        <f t="shared" si="11"/>
        <v/>
      </c>
      <c r="AP23" s="57"/>
      <c r="AQ23" s="5" t="str">
        <f t="shared" si="12"/>
        <v/>
      </c>
      <c r="AR23" s="57"/>
      <c r="AS23" s="60"/>
      <c r="AT23" s="55"/>
      <c r="AU23" s="5" t="str">
        <f t="shared" si="13"/>
        <v/>
      </c>
      <c r="AV23" s="55"/>
      <c r="AW23" s="5" t="str">
        <f t="shared" si="14"/>
        <v/>
      </c>
      <c r="AX23" s="55"/>
      <c r="AY23" s="55"/>
      <c r="AZ23" s="6">
        <f t="shared" si="15"/>
        <v>2</v>
      </c>
      <c r="BA23" s="5">
        <f t="shared" ref="BA23:BA42" si="25">IF((D23+J23+P23+V23+AB23+AH23+AN23+AT23)*14=0,"",(D23+J23+P23+V23+AB23+AH23+AN23+AT23)*14)</f>
        <v>28</v>
      </c>
      <c r="BB23" s="7" t="str">
        <f t="shared" si="17"/>
        <v/>
      </c>
      <c r="BC23" s="5" t="str">
        <f t="shared" si="22"/>
        <v/>
      </c>
      <c r="BD23" s="7">
        <f t="shared" si="18"/>
        <v>2</v>
      </c>
      <c r="BE23" s="8">
        <f t="shared" si="19"/>
        <v>2</v>
      </c>
      <c r="BF23" s="479" t="s">
        <v>377</v>
      </c>
      <c r="BG23" s="475" t="s">
        <v>327</v>
      </c>
    </row>
    <row r="24" spans="1:59" ht="15.75" customHeight="1" x14ac:dyDescent="0.3">
      <c r="A24" s="571" t="s">
        <v>84</v>
      </c>
      <c r="B24" s="249" t="s">
        <v>15</v>
      </c>
      <c r="C24" s="572" t="s">
        <v>70</v>
      </c>
      <c r="D24" s="108"/>
      <c r="E24" s="5" t="str">
        <f t="shared" si="23"/>
        <v/>
      </c>
      <c r="F24" s="108"/>
      <c r="G24" s="5" t="str">
        <f t="shared" si="21"/>
        <v/>
      </c>
      <c r="H24" s="108"/>
      <c r="I24" s="109"/>
      <c r="J24" s="234">
        <v>2</v>
      </c>
      <c r="K24" s="5">
        <f t="shared" si="1"/>
        <v>28</v>
      </c>
      <c r="L24" s="108"/>
      <c r="M24" s="5" t="str">
        <f t="shared" si="2"/>
        <v/>
      </c>
      <c r="N24" s="108">
        <v>2</v>
      </c>
      <c r="O24" s="232" t="s">
        <v>79</v>
      </c>
      <c r="P24" s="55"/>
      <c r="Q24" s="5" t="str">
        <f t="shared" si="3"/>
        <v/>
      </c>
      <c r="R24" s="55"/>
      <c r="S24" s="5" t="str">
        <f t="shared" si="4"/>
        <v/>
      </c>
      <c r="T24" s="55"/>
      <c r="U24" s="58"/>
      <c r="V24" s="56"/>
      <c r="W24" s="5" t="str">
        <f t="shared" si="5"/>
        <v/>
      </c>
      <c r="X24" s="55"/>
      <c r="Y24" s="5" t="str">
        <f t="shared" si="6"/>
        <v/>
      </c>
      <c r="Z24" s="55"/>
      <c r="AA24" s="59"/>
      <c r="AB24" s="55"/>
      <c r="AC24" s="5" t="str">
        <f t="shared" si="7"/>
        <v/>
      </c>
      <c r="AD24" s="55"/>
      <c r="AE24" s="5" t="str">
        <f t="shared" si="8"/>
        <v/>
      </c>
      <c r="AF24" s="55"/>
      <c r="AG24" s="58"/>
      <c r="AH24" s="56"/>
      <c r="AI24" s="5" t="str">
        <f t="shared" si="9"/>
        <v/>
      </c>
      <c r="AJ24" s="55"/>
      <c r="AK24" s="5" t="str">
        <f t="shared" si="10"/>
        <v/>
      </c>
      <c r="AL24" s="55"/>
      <c r="AM24" s="59"/>
      <c r="AN24" s="56"/>
      <c r="AO24" s="5" t="str">
        <f t="shared" si="11"/>
        <v/>
      </c>
      <c r="AP24" s="57"/>
      <c r="AQ24" s="5" t="str">
        <f t="shared" si="12"/>
        <v/>
      </c>
      <c r="AR24" s="57"/>
      <c r="AS24" s="60"/>
      <c r="AT24" s="55"/>
      <c r="AU24" s="5" t="str">
        <f t="shared" si="13"/>
        <v/>
      </c>
      <c r="AV24" s="55"/>
      <c r="AW24" s="5" t="str">
        <f t="shared" si="14"/>
        <v/>
      </c>
      <c r="AX24" s="55"/>
      <c r="AY24" s="55"/>
      <c r="AZ24" s="6">
        <f t="shared" si="15"/>
        <v>2</v>
      </c>
      <c r="BA24" s="5">
        <f t="shared" si="25"/>
        <v>28</v>
      </c>
      <c r="BB24" s="7" t="str">
        <f t="shared" si="17"/>
        <v/>
      </c>
      <c r="BC24" s="5" t="str">
        <f t="shared" si="22"/>
        <v/>
      </c>
      <c r="BD24" s="7">
        <f t="shared" si="18"/>
        <v>2</v>
      </c>
      <c r="BE24" s="8">
        <f t="shared" si="19"/>
        <v>2</v>
      </c>
      <c r="BF24" s="520" t="s">
        <v>483</v>
      </c>
      <c r="BG24" s="521" t="s">
        <v>540</v>
      </c>
    </row>
    <row r="25" spans="1:59" ht="15.75" customHeight="1" x14ac:dyDescent="0.3">
      <c r="A25" s="571" t="s">
        <v>124</v>
      </c>
      <c r="B25" s="249" t="s">
        <v>15</v>
      </c>
      <c r="C25" s="572" t="s">
        <v>136</v>
      </c>
      <c r="D25" s="108"/>
      <c r="E25" s="5" t="str">
        <f t="shared" si="23"/>
        <v/>
      </c>
      <c r="F25" s="108"/>
      <c r="G25" s="5" t="str">
        <f t="shared" si="21"/>
        <v/>
      </c>
      <c r="H25" s="108"/>
      <c r="I25" s="109"/>
      <c r="J25" s="234">
        <v>1</v>
      </c>
      <c r="K25" s="5">
        <f t="shared" si="1"/>
        <v>14</v>
      </c>
      <c r="L25" s="108">
        <v>1</v>
      </c>
      <c r="M25" s="5">
        <f t="shared" si="2"/>
        <v>14</v>
      </c>
      <c r="N25" s="108">
        <v>2</v>
      </c>
      <c r="O25" s="232" t="s">
        <v>67</v>
      </c>
      <c r="P25" s="55"/>
      <c r="Q25" s="5" t="str">
        <f t="shared" si="3"/>
        <v/>
      </c>
      <c r="R25" s="55"/>
      <c r="S25" s="5" t="str">
        <f t="shared" si="4"/>
        <v/>
      </c>
      <c r="T25" s="55"/>
      <c r="U25" s="58"/>
      <c r="V25" s="56"/>
      <c r="W25" s="5" t="str">
        <f t="shared" si="5"/>
        <v/>
      </c>
      <c r="X25" s="55"/>
      <c r="Y25" s="5" t="str">
        <f t="shared" si="6"/>
        <v/>
      </c>
      <c r="Z25" s="55"/>
      <c r="AA25" s="59"/>
      <c r="AB25" s="55"/>
      <c r="AC25" s="5" t="str">
        <f t="shared" si="7"/>
        <v/>
      </c>
      <c r="AD25" s="55"/>
      <c r="AE25" s="5" t="str">
        <f t="shared" si="8"/>
        <v/>
      </c>
      <c r="AF25" s="55"/>
      <c r="AG25" s="58"/>
      <c r="AH25" s="56"/>
      <c r="AI25" s="5" t="str">
        <f t="shared" si="9"/>
        <v/>
      </c>
      <c r="AJ25" s="55"/>
      <c r="AK25" s="5" t="str">
        <f t="shared" si="10"/>
        <v/>
      </c>
      <c r="AL25" s="55"/>
      <c r="AM25" s="59"/>
      <c r="AN25" s="56"/>
      <c r="AO25" s="5" t="str">
        <f t="shared" si="11"/>
        <v/>
      </c>
      <c r="AP25" s="57"/>
      <c r="AQ25" s="5" t="str">
        <f t="shared" si="12"/>
        <v/>
      </c>
      <c r="AR25" s="57"/>
      <c r="AS25" s="60"/>
      <c r="AT25" s="55"/>
      <c r="AU25" s="5" t="str">
        <f t="shared" si="13"/>
        <v/>
      </c>
      <c r="AV25" s="55"/>
      <c r="AW25" s="5" t="str">
        <f t="shared" si="14"/>
        <v/>
      </c>
      <c r="AX25" s="55"/>
      <c r="AY25" s="55"/>
      <c r="AZ25" s="6">
        <f t="shared" si="15"/>
        <v>1</v>
      </c>
      <c r="BA25" s="5">
        <f t="shared" si="25"/>
        <v>14</v>
      </c>
      <c r="BB25" s="7">
        <f t="shared" si="17"/>
        <v>1</v>
      </c>
      <c r="BC25" s="5">
        <f t="shared" si="22"/>
        <v>14</v>
      </c>
      <c r="BD25" s="7">
        <f t="shared" si="18"/>
        <v>2</v>
      </c>
      <c r="BE25" s="8">
        <f t="shared" si="19"/>
        <v>2</v>
      </c>
      <c r="BF25" s="479" t="s">
        <v>154</v>
      </c>
      <c r="BG25" s="475" t="s">
        <v>221</v>
      </c>
    </row>
    <row r="26" spans="1:59" ht="15.75" customHeight="1" x14ac:dyDescent="0.3">
      <c r="A26" s="571" t="s">
        <v>142</v>
      </c>
      <c r="B26" s="249" t="s">
        <v>15</v>
      </c>
      <c r="C26" s="572" t="s">
        <v>71</v>
      </c>
      <c r="D26" s="108"/>
      <c r="E26" s="5" t="str">
        <f>IF(D26*14=0,"",D26*14)</f>
        <v/>
      </c>
      <c r="F26" s="108"/>
      <c r="G26" s="5" t="str">
        <f>IF(F26*14=0,"",F26*14)</f>
        <v/>
      </c>
      <c r="H26" s="108"/>
      <c r="I26" s="109"/>
      <c r="J26" s="234">
        <v>1</v>
      </c>
      <c r="K26" s="5">
        <f t="shared" si="1"/>
        <v>14</v>
      </c>
      <c r="L26" s="108">
        <v>1</v>
      </c>
      <c r="M26" s="5">
        <f t="shared" si="2"/>
        <v>14</v>
      </c>
      <c r="N26" s="108">
        <v>2</v>
      </c>
      <c r="O26" s="232" t="s">
        <v>67</v>
      </c>
      <c r="P26" s="55"/>
      <c r="Q26" s="5" t="str">
        <f>IF(P26*14=0,"",P26*14)</f>
        <v/>
      </c>
      <c r="R26" s="55"/>
      <c r="S26" s="5" t="str">
        <f>IF(R26*14=0,"",R26*14)</f>
        <v/>
      </c>
      <c r="T26" s="55"/>
      <c r="U26" s="58"/>
      <c r="V26" s="56"/>
      <c r="W26" s="5" t="str">
        <f>IF(V26*14=0,"",V26*14)</f>
        <v/>
      </c>
      <c r="X26" s="55"/>
      <c r="Y26" s="5" t="str">
        <f>IF(X26*14=0,"",X26*14)</f>
        <v/>
      </c>
      <c r="Z26" s="55"/>
      <c r="AA26" s="59"/>
      <c r="AB26" s="55"/>
      <c r="AC26" s="5" t="str">
        <f>IF(AB26*14=0,"",AB26*14)</f>
        <v/>
      </c>
      <c r="AD26" s="55"/>
      <c r="AE26" s="5" t="str">
        <f>IF(AD26*14=0,"",AD26*14)</f>
        <v/>
      </c>
      <c r="AF26" s="55"/>
      <c r="AG26" s="58"/>
      <c r="AH26" s="56"/>
      <c r="AI26" s="5" t="str">
        <f>IF(AH26*14=0,"",AH26*14)</f>
        <v/>
      </c>
      <c r="AJ26" s="55"/>
      <c r="AK26" s="5" t="str">
        <f>IF(AJ26*14=0,"",AJ26*14)</f>
        <v/>
      </c>
      <c r="AL26" s="55"/>
      <c r="AM26" s="59"/>
      <c r="AN26" s="56"/>
      <c r="AO26" s="5" t="str">
        <f>IF(AN26*14=0,"",AN26*14)</f>
        <v/>
      </c>
      <c r="AP26" s="57"/>
      <c r="AQ26" s="5" t="str">
        <f>IF(AP26*14=0,"",AP26*14)</f>
        <v/>
      </c>
      <c r="AR26" s="57"/>
      <c r="AS26" s="60"/>
      <c r="AT26" s="55"/>
      <c r="AU26" s="5" t="str">
        <f>IF(AT26*14=0,"",AT26*14)</f>
        <v/>
      </c>
      <c r="AV26" s="55"/>
      <c r="AW26" s="5" t="str">
        <f>IF(AV26*14=0,"",AV26*14)</f>
        <v/>
      </c>
      <c r="AX26" s="55"/>
      <c r="AY26" s="55"/>
      <c r="AZ26" s="6">
        <f>IF(D26+J26+P26+V26+AB26+AH26+AN26+AT26=0,"",D26+J26+P26+V26+AB26+AH26+AN26+AT26)</f>
        <v>1</v>
      </c>
      <c r="BA26" s="5">
        <f>IF((D26+J26+P26+V26+AB26+AH26+AN26+AT26)*14=0,"",(D26+J26+P26+V26+AB26+AH26+AN26+AT26)*14)</f>
        <v>14</v>
      </c>
      <c r="BB26" s="7">
        <f>IF(F26+L26+R26+X26+AD26+AJ26+AP26+AV26=0,"",F26+L26+R26+X26+AD26+AJ26+AP26+AV26)</f>
        <v>1</v>
      </c>
      <c r="BC26" s="5">
        <f>IF((L26+F26+R26+X26+AD26+AJ26+AP26+AV26)*14=0,"",(L26+F26+R26+X26+AD26+AJ26+AP26+AV26)*14)</f>
        <v>14</v>
      </c>
      <c r="BD26" s="7">
        <f>IF(N26+H26+T26+Z26+AF26+AL26+AR26+AX26=0,"",N26+H26+T26+Z26+AF26+AL26+AR26+AX26)</f>
        <v>2</v>
      </c>
      <c r="BE26" s="8">
        <f>IF(D26+F26+L26+J26+P26+R26+V26+X26+AB26+AD26+AH26+AJ26+AN26+AP26+AT26+AV26=0,"",D26+F26+L26+J26+P26+R26+V26+X26+AB26+AD26+AH26+AJ26+AN26+AP26+AT26+AV26)</f>
        <v>2</v>
      </c>
      <c r="BF26" s="492" t="s">
        <v>490</v>
      </c>
      <c r="BG26" s="523" t="s">
        <v>373</v>
      </c>
    </row>
    <row r="27" spans="1:59" ht="15.75" customHeight="1" x14ac:dyDescent="0.3">
      <c r="A27" s="571" t="s">
        <v>129</v>
      </c>
      <c r="B27" s="249" t="s">
        <v>15</v>
      </c>
      <c r="C27" s="574" t="s">
        <v>74</v>
      </c>
      <c r="D27" s="108"/>
      <c r="E27" s="5" t="str">
        <f t="shared" si="23"/>
        <v/>
      </c>
      <c r="F27" s="108"/>
      <c r="G27" s="5" t="str">
        <f t="shared" si="21"/>
        <v/>
      </c>
      <c r="H27" s="108"/>
      <c r="I27" s="109"/>
      <c r="J27" s="234">
        <v>2</v>
      </c>
      <c r="K27" s="5">
        <f t="shared" si="1"/>
        <v>28</v>
      </c>
      <c r="L27" s="108"/>
      <c r="M27" s="5" t="str">
        <f t="shared" si="2"/>
        <v/>
      </c>
      <c r="N27" s="108">
        <v>2</v>
      </c>
      <c r="O27" s="232" t="s">
        <v>15</v>
      </c>
      <c r="P27" s="55"/>
      <c r="Q27" s="5" t="str">
        <f t="shared" si="3"/>
        <v/>
      </c>
      <c r="R27" s="55"/>
      <c r="S27" s="5" t="str">
        <f t="shared" si="4"/>
        <v/>
      </c>
      <c r="T27" s="55"/>
      <c r="U27" s="58"/>
      <c r="V27" s="56"/>
      <c r="W27" s="5" t="str">
        <f t="shared" si="5"/>
        <v/>
      </c>
      <c r="X27" s="55"/>
      <c r="Y27" s="5" t="str">
        <f t="shared" si="6"/>
        <v/>
      </c>
      <c r="Z27" s="55"/>
      <c r="AA27" s="59"/>
      <c r="AB27" s="55"/>
      <c r="AC27" s="5" t="str">
        <f t="shared" si="7"/>
        <v/>
      </c>
      <c r="AD27" s="55"/>
      <c r="AE27" s="5" t="str">
        <f t="shared" si="8"/>
        <v/>
      </c>
      <c r="AF27" s="55"/>
      <c r="AG27" s="58"/>
      <c r="AH27" s="56"/>
      <c r="AI27" s="5" t="str">
        <f t="shared" si="9"/>
        <v/>
      </c>
      <c r="AJ27" s="55"/>
      <c r="AK27" s="5" t="str">
        <f t="shared" si="10"/>
        <v/>
      </c>
      <c r="AL27" s="55"/>
      <c r="AM27" s="59"/>
      <c r="AN27" s="56"/>
      <c r="AO27" s="5" t="str">
        <f t="shared" si="11"/>
        <v/>
      </c>
      <c r="AP27" s="57"/>
      <c r="AQ27" s="5" t="str">
        <f t="shared" si="12"/>
        <v/>
      </c>
      <c r="AR27" s="57"/>
      <c r="AS27" s="60"/>
      <c r="AT27" s="55"/>
      <c r="AU27" s="5" t="str">
        <f t="shared" si="13"/>
        <v/>
      </c>
      <c r="AV27" s="55"/>
      <c r="AW27" s="5" t="str">
        <f t="shared" si="14"/>
        <v/>
      </c>
      <c r="AX27" s="55"/>
      <c r="AY27" s="55"/>
      <c r="AZ27" s="6">
        <f>IF(D27+J27+P27+V27+AB27+AH27+AN27+AT27=0,"",D27+J27+P27+V27+AB27+AH27+AN27+AT27)</f>
        <v>2</v>
      </c>
      <c r="BA27" s="5">
        <f t="shared" si="25"/>
        <v>28</v>
      </c>
      <c r="BB27" s="7" t="str">
        <f>IF(F27+L27+R27+X27+AD27+AJ27+AP27+AV27=0,"",F27+L27+R27+X27+AD27+AJ27+AP27+AV27)</f>
        <v/>
      </c>
      <c r="BC27" s="5" t="str">
        <f t="shared" si="22"/>
        <v/>
      </c>
      <c r="BD27" s="7">
        <f t="shared" si="18"/>
        <v>2</v>
      </c>
      <c r="BE27" s="8">
        <f>IF(D27+F27+L27+J27+P27+R27+V27+X27+AB27+AD27+AH27+AJ27+AN27+AP27+AT27+AV27=0,"",D27+F27+L27+J27+P27+R27+V27+X27+AB27+AD27+AH27+AJ27+AN27+AP27+AT27+AV27)</f>
        <v>2</v>
      </c>
      <c r="BF27" s="522" t="s">
        <v>492</v>
      </c>
      <c r="BG27" s="523" t="s">
        <v>491</v>
      </c>
    </row>
    <row r="28" spans="1:59" ht="15.75" customHeight="1" x14ac:dyDescent="0.3">
      <c r="A28" s="571" t="s">
        <v>101</v>
      </c>
      <c r="B28" s="249" t="s">
        <v>15</v>
      </c>
      <c r="C28" s="572" t="s">
        <v>102</v>
      </c>
      <c r="D28" s="108"/>
      <c r="E28" s="5" t="str">
        <f t="shared" si="23"/>
        <v/>
      </c>
      <c r="F28" s="108"/>
      <c r="G28" s="5" t="str">
        <f t="shared" si="21"/>
        <v/>
      </c>
      <c r="H28" s="108"/>
      <c r="I28" s="109"/>
      <c r="J28" s="234">
        <v>1</v>
      </c>
      <c r="K28" s="5">
        <f>IF(J28*14=0,"",J28*14)</f>
        <v>14</v>
      </c>
      <c r="L28" s="108">
        <v>1</v>
      </c>
      <c r="M28" s="5">
        <f>IF(L28*14=0,"",L28*14)</f>
        <v>14</v>
      </c>
      <c r="N28" s="108">
        <v>2</v>
      </c>
      <c r="O28" s="232" t="s">
        <v>67</v>
      </c>
      <c r="P28" s="55"/>
      <c r="Q28" s="5" t="str">
        <f t="shared" si="3"/>
        <v/>
      </c>
      <c r="R28" s="55"/>
      <c r="S28" s="5" t="str">
        <f t="shared" si="4"/>
        <v/>
      </c>
      <c r="T28" s="55"/>
      <c r="U28" s="58"/>
      <c r="V28" s="56"/>
      <c r="W28" s="5" t="str">
        <f t="shared" si="5"/>
        <v/>
      </c>
      <c r="X28" s="55"/>
      <c r="Y28" s="5" t="str">
        <f t="shared" si="6"/>
        <v/>
      </c>
      <c r="Z28" s="55"/>
      <c r="AA28" s="59"/>
      <c r="AB28" s="55"/>
      <c r="AC28" s="5" t="str">
        <f t="shared" si="7"/>
        <v/>
      </c>
      <c r="AD28" s="55"/>
      <c r="AE28" s="5" t="str">
        <f t="shared" si="8"/>
        <v/>
      </c>
      <c r="AF28" s="55"/>
      <c r="AG28" s="58"/>
      <c r="AH28" s="56"/>
      <c r="AI28" s="5" t="str">
        <f t="shared" si="9"/>
        <v/>
      </c>
      <c r="AJ28" s="55"/>
      <c r="AK28" s="5" t="str">
        <f t="shared" si="10"/>
        <v/>
      </c>
      <c r="AL28" s="55"/>
      <c r="AM28" s="59"/>
      <c r="AN28" s="56"/>
      <c r="AO28" s="5" t="str">
        <f t="shared" si="11"/>
        <v/>
      </c>
      <c r="AP28" s="57"/>
      <c r="AQ28" s="5" t="str">
        <f t="shared" si="12"/>
        <v/>
      </c>
      <c r="AR28" s="57"/>
      <c r="AS28" s="60"/>
      <c r="AT28" s="55"/>
      <c r="AU28" s="5" t="str">
        <f t="shared" si="13"/>
        <v/>
      </c>
      <c r="AV28" s="55"/>
      <c r="AW28" s="5" t="str">
        <f t="shared" si="14"/>
        <v/>
      </c>
      <c r="AX28" s="55"/>
      <c r="AY28" s="55"/>
      <c r="AZ28" s="6">
        <f>IF(D28+J28+P28+V28+AB28+AH28+AN28+AT28=0,"",D28+J28+P28+V28+AB28+AH28+AN28+AT28)</f>
        <v>1</v>
      </c>
      <c r="BA28" s="5">
        <f>IF((D28+J28+P28+V28+AB28+AH28+AN28+AT28)*14=0,"",(D28+J28+P28+V28+AB28+AH28+AN28+AT28)*14)</f>
        <v>14</v>
      </c>
      <c r="BB28" s="7">
        <f>IF(F28+L28+R28+X28+AD28+AJ28+AP28+AV28=0,"",F28+L28+R28+X28+AD28+AJ28+AP28+AV28)</f>
        <v>1</v>
      </c>
      <c r="BC28" s="5">
        <f>IF((L28+F28+R28+X28+AD28+AJ28+AP28+AV28)*14=0,"",(L28+F28+R28+X28+AD28+AJ28+AP28+AV28)*14)</f>
        <v>14</v>
      </c>
      <c r="BD28" s="7">
        <f t="shared" si="18"/>
        <v>2</v>
      </c>
      <c r="BE28" s="8">
        <f>IF(D28+F28+L28+J28+P28+R28+V28+X28+AB28+AD28+AH28+AJ28+AN28+AP28+AT28+AV28=0,"",D28+F28+L28+J28+P28+R28+V28+X28+AB28+AD28+AH28+AJ28+AN28+AP28+AT28+AV28)</f>
        <v>2</v>
      </c>
      <c r="BF28" s="479" t="s">
        <v>150</v>
      </c>
      <c r="BG28" s="475" t="s">
        <v>149</v>
      </c>
    </row>
    <row r="29" spans="1:59" ht="14.25" customHeight="1" x14ac:dyDescent="0.3">
      <c r="A29" s="571" t="s">
        <v>103</v>
      </c>
      <c r="B29" s="249" t="s">
        <v>15</v>
      </c>
      <c r="C29" s="575" t="s">
        <v>104</v>
      </c>
      <c r="D29" s="108"/>
      <c r="E29" s="5" t="str">
        <f t="shared" si="23"/>
        <v/>
      </c>
      <c r="F29" s="108"/>
      <c r="G29" s="5" t="str">
        <f t="shared" si="21"/>
        <v/>
      </c>
      <c r="H29" s="108"/>
      <c r="I29" s="109"/>
      <c r="J29" s="234">
        <v>1</v>
      </c>
      <c r="K29" s="5">
        <f>IF(J29*14=0,"",J29*14)</f>
        <v>14</v>
      </c>
      <c r="L29" s="108">
        <v>1</v>
      </c>
      <c r="M29" s="5">
        <f t="shared" si="2"/>
        <v>14</v>
      </c>
      <c r="N29" s="108">
        <v>2</v>
      </c>
      <c r="O29" s="232" t="s">
        <v>67</v>
      </c>
      <c r="P29" s="55"/>
      <c r="Q29" s="5" t="str">
        <f t="shared" si="3"/>
        <v/>
      </c>
      <c r="R29" s="55"/>
      <c r="S29" s="5" t="str">
        <f t="shared" si="4"/>
        <v/>
      </c>
      <c r="T29" s="55"/>
      <c r="U29" s="58"/>
      <c r="V29" s="56"/>
      <c r="W29" s="5" t="str">
        <f t="shared" si="5"/>
        <v/>
      </c>
      <c r="X29" s="55"/>
      <c r="Y29" s="5" t="str">
        <f t="shared" si="6"/>
        <v/>
      </c>
      <c r="Z29" s="55"/>
      <c r="AA29" s="59"/>
      <c r="AB29" s="55"/>
      <c r="AC29" s="5" t="str">
        <f t="shared" si="7"/>
        <v/>
      </c>
      <c r="AD29" s="55"/>
      <c r="AE29" s="5" t="str">
        <f t="shared" si="8"/>
        <v/>
      </c>
      <c r="AF29" s="55"/>
      <c r="AG29" s="58"/>
      <c r="AH29" s="56"/>
      <c r="AI29" s="5" t="str">
        <f t="shared" si="9"/>
        <v/>
      </c>
      <c r="AJ29" s="55"/>
      <c r="AK29" s="5" t="str">
        <f t="shared" si="10"/>
        <v/>
      </c>
      <c r="AL29" s="55"/>
      <c r="AM29" s="59"/>
      <c r="AN29" s="56"/>
      <c r="AO29" s="5" t="str">
        <f t="shared" si="11"/>
        <v/>
      </c>
      <c r="AP29" s="57"/>
      <c r="AQ29" s="5" t="str">
        <f t="shared" si="12"/>
        <v/>
      </c>
      <c r="AR29" s="57"/>
      <c r="AS29" s="60"/>
      <c r="AT29" s="55"/>
      <c r="AU29" s="5" t="str">
        <f t="shared" si="13"/>
        <v/>
      </c>
      <c r="AV29" s="55"/>
      <c r="AW29" s="5" t="str">
        <f t="shared" si="14"/>
        <v/>
      </c>
      <c r="AX29" s="55"/>
      <c r="AY29" s="55"/>
      <c r="AZ29" s="6">
        <f t="shared" si="15"/>
        <v>1</v>
      </c>
      <c r="BA29" s="5">
        <f t="shared" si="25"/>
        <v>14</v>
      </c>
      <c r="BB29" s="7">
        <f t="shared" si="17"/>
        <v>1</v>
      </c>
      <c r="BC29" s="5">
        <f t="shared" si="22"/>
        <v>14</v>
      </c>
      <c r="BD29" s="7">
        <f t="shared" si="18"/>
        <v>2</v>
      </c>
      <c r="BE29" s="8">
        <f t="shared" si="19"/>
        <v>2</v>
      </c>
      <c r="BF29" s="479" t="s">
        <v>150</v>
      </c>
      <c r="BG29" s="475" t="s">
        <v>149</v>
      </c>
    </row>
    <row r="30" spans="1:59" ht="14.4" customHeight="1" x14ac:dyDescent="0.3">
      <c r="A30" s="571" t="s">
        <v>106</v>
      </c>
      <c r="B30" s="249" t="s">
        <v>15</v>
      </c>
      <c r="C30" s="572" t="s">
        <v>105</v>
      </c>
      <c r="D30" s="108"/>
      <c r="E30" s="5" t="str">
        <f t="shared" si="23"/>
        <v/>
      </c>
      <c r="F30" s="108"/>
      <c r="G30" s="5" t="str">
        <f t="shared" si="21"/>
        <v/>
      </c>
      <c r="H30" s="108"/>
      <c r="I30" s="109"/>
      <c r="J30" s="234">
        <v>2</v>
      </c>
      <c r="K30" s="5">
        <f t="shared" si="1"/>
        <v>28</v>
      </c>
      <c r="L30" s="108"/>
      <c r="M30" s="5" t="str">
        <f t="shared" si="2"/>
        <v/>
      </c>
      <c r="N30" s="108">
        <v>3</v>
      </c>
      <c r="O30" s="232" t="s">
        <v>79</v>
      </c>
      <c r="P30" s="55"/>
      <c r="Q30" s="5" t="str">
        <f t="shared" si="3"/>
        <v/>
      </c>
      <c r="R30" s="55"/>
      <c r="S30" s="5" t="str">
        <f t="shared" si="4"/>
        <v/>
      </c>
      <c r="T30" s="55"/>
      <c r="U30" s="58"/>
      <c r="V30" s="56"/>
      <c r="W30" s="5" t="str">
        <f t="shared" si="5"/>
        <v/>
      </c>
      <c r="X30" s="55"/>
      <c r="Y30" s="5" t="str">
        <f t="shared" si="6"/>
        <v/>
      </c>
      <c r="Z30" s="55"/>
      <c r="AA30" s="59"/>
      <c r="AB30" s="55"/>
      <c r="AC30" s="5" t="str">
        <f t="shared" si="7"/>
        <v/>
      </c>
      <c r="AD30" s="55"/>
      <c r="AE30" s="5" t="str">
        <f t="shared" si="8"/>
        <v/>
      </c>
      <c r="AF30" s="55"/>
      <c r="AG30" s="58"/>
      <c r="AH30" s="56"/>
      <c r="AI30" s="5" t="str">
        <f t="shared" si="9"/>
        <v/>
      </c>
      <c r="AJ30" s="55"/>
      <c r="AK30" s="5" t="str">
        <f t="shared" si="10"/>
        <v/>
      </c>
      <c r="AL30" s="55"/>
      <c r="AM30" s="59"/>
      <c r="AN30" s="56"/>
      <c r="AO30" s="5" t="str">
        <f t="shared" si="11"/>
        <v/>
      </c>
      <c r="AP30" s="57"/>
      <c r="AQ30" s="5" t="str">
        <f t="shared" si="12"/>
        <v/>
      </c>
      <c r="AR30" s="57"/>
      <c r="AS30" s="60"/>
      <c r="AT30" s="55"/>
      <c r="AU30" s="5" t="str">
        <f t="shared" si="13"/>
        <v/>
      </c>
      <c r="AV30" s="55"/>
      <c r="AW30" s="5" t="str">
        <f t="shared" si="14"/>
        <v/>
      </c>
      <c r="AX30" s="55"/>
      <c r="AY30" s="55"/>
      <c r="AZ30" s="6">
        <f t="shared" si="15"/>
        <v>2</v>
      </c>
      <c r="BA30" s="5">
        <f t="shared" si="25"/>
        <v>28</v>
      </c>
      <c r="BB30" s="7" t="str">
        <f t="shared" si="17"/>
        <v/>
      </c>
      <c r="BC30" s="5" t="str">
        <f>IF((L30+F30+R30+X30+AD30+AJ30+AP30+AV30)*14=0,"",(L30+F30+R30+X30+AD30+AJ30+AP30+AV30)*14)</f>
        <v/>
      </c>
      <c r="BD30" s="7">
        <f t="shared" si="18"/>
        <v>3</v>
      </c>
      <c r="BE30" s="8">
        <f t="shared" si="19"/>
        <v>2</v>
      </c>
      <c r="BF30" s="480" t="s">
        <v>145</v>
      </c>
      <c r="BG30" s="475" t="s">
        <v>146</v>
      </c>
    </row>
    <row r="31" spans="1:59" ht="15.75" customHeight="1" x14ac:dyDescent="0.3">
      <c r="A31" s="571" t="s">
        <v>493</v>
      </c>
      <c r="B31" s="249" t="s">
        <v>15</v>
      </c>
      <c r="C31" s="572" t="s">
        <v>76</v>
      </c>
      <c r="D31" s="108"/>
      <c r="E31" s="5" t="str">
        <f t="shared" si="23"/>
        <v/>
      </c>
      <c r="F31" s="108"/>
      <c r="G31" s="5" t="str">
        <f t="shared" si="21"/>
        <v/>
      </c>
      <c r="H31" s="108"/>
      <c r="I31" s="109"/>
      <c r="J31" s="56"/>
      <c r="K31" s="5" t="str">
        <f t="shared" si="1"/>
        <v/>
      </c>
      <c r="L31" s="55"/>
      <c r="M31" s="5" t="str">
        <f t="shared" si="2"/>
        <v/>
      </c>
      <c r="N31" s="55"/>
      <c r="O31" s="59"/>
      <c r="P31" s="55"/>
      <c r="Q31" s="5" t="str">
        <f t="shared" si="3"/>
        <v/>
      </c>
      <c r="R31" s="55">
        <v>8</v>
      </c>
      <c r="S31" s="5">
        <f>IF(R31*15=0,"",R31*15)</f>
        <v>120</v>
      </c>
      <c r="T31" s="108">
        <v>8</v>
      </c>
      <c r="U31" s="58" t="s">
        <v>67</v>
      </c>
      <c r="V31" s="56"/>
      <c r="W31" s="5" t="str">
        <f t="shared" si="5"/>
        <v/>
      </c>
      <c r="X31" s="55"/>
      <c r="Y31" s="5" t="str">
        <f t="shared" si="6"/>
        <v/>
      </c>
      <c r="Z31" s="55"/>
      <c r="AA31" s="59"/>
      <c r="AB31" s="55"/>
      <c r="AC31" s="5" t="str">
        <f t="shared" si="7"/>
        <v/>
      </c>
      <c r="AD31" s="55"/>
      <c r="AE31" s="5" t="str">
        <f t="shared" si="8"/>
        <v/>
      </c>
      <c r="AF31" s="55"/>
      <c r="AG31" s="58"/>
      <c r="AH31" s="56"/>
      <c r="AI31" s="5" t="str">
        <f t="shared" si="9"/>
        <v/>
      </c>
      <c r="AJ31" s="55"/>
      <c r="AK31" s="5" t="str">
        <f t="shared" si="10"/>
        <v/>
      </c>
      <c r="AL31" s="55"/>
      <c r="AM31" s="59"/>
      <c r="AN31" s="56"/>
      <c r="AO31" s="5" t="str">
        <f t="shared" si="11"/>
        <v/>
      </c>
      <c r="AP31" s="57"/>
      <c r="AQ31" s="5" t="str">
        <f t="shared" si="12"/>
        <v/>
      </c>
      <c r="AR31" s="57"/>
      <c r="AS31" s="60"/>
      <c r="AT31" s="55"/>
      <c r="AU31" s="5" t="str">
        <f t="shared" si="13"/>
        <v/>
      </c>
      <c r="AV31" s="55"/>
      <c r="AW31" s="5" t="str">
        <f t="shared" si="14"/>
        <v/>
      </c>
      <c r="AX31" s="55"/>
      <c r="AY31" s="55"/>
      <c r="AZ31" s="6" t="str">
        <f t="shared" si="15"/>
        <v/>
      </c>
      <c r="BA31" s="5" t="str">
        <f t="shared" si="25"/>
        <v/>
      </c>
      <c r="BB31" s="7">
        <f t="shared" si="17"/>
        <v>8</v>
      </c>
      <c r="BC31" s="5">
        <f>IF((L31+F31+R31+X31+AD31+AJ31+AP31+AV31)*14=0,"",(L31+F31+R31+X31+AD31+AJ31+AP31+AV31)*15)</f>
        <v>120</v>
      </c>
      <c r="BD31" s="7">
        <f t="shared" si="18"/>
        <v>8</v>
      </c>
      <c r="BE31" s="8">
        <f t="shared" si="19"/>
        <v>8</v>
      </c>
      <c r="BF31" s="520" t="s">
        <v>482</v>
      </c>
      <c r="BG31" s="521" t="s">
        <v>479</v>
      </c>
    </row>
    <row r="32" spans="1:59" ht="15.75" customHeight="1" x14ac:dyDescent="0.3">
      <c r="A32" s="571" t="s">
        <v>553</v>
      </c>
      <c r="B32" s="249" t="s">
        <v>15</v>
      </c>
      <c r="C32" s="572" t="s">
        <v>77</v>
      </c>
      <c r="D32" s="108"/>
      <c r="E32" s="5" t="str">
        <f t="shared" si="23"/>
        <v/>
      </c>
      <c r="F32" s="108"/>
      <c r="G32" s="5" t="str">
        <f t="shared" si="21"/>
        <v/>
      </c>
      <c r="H32" s="108"/>
      <c r="I32" s="109"/>
      <c r="J32" s="56"/>
      <c r="K32" s="5" t="str">
        <f t="shared" si="1"/>
        <v/>
      </c>
      <c r="L32" s="55"/>
      <c r="M32" s="5" t="str">
        <f t="shared" si="2"/>
        <v/>
      </c>
      <c r="N32" s="55"/>
      <c r="O32" s="59"/>
      <c r="P32" s="55">
        <v>1</v>
      </c>
      <c r="Q32" s="5">
        <f t="shared" si="3"/>
        <v>14</v>
      </c>
      <c r="R32" s="55">
        <v>2</v>
      </c>
      <c r="S32" s="5">
        <f t="shared" si="4"/>
        <v>28</v>
      </c>
      <c r="T32" s="108">
        <v>4</v>
      </c>
      <c r="U32" s="58" t="s">
        <v>79</v>
      </c>
      <c r="V32" s="56"/>
      <c r="W32" s="5" t="str">
        <f t="shared" si="5"/>
        <v/>
      </c>
      <c r="X32" s="55"/>
      <c r="Y32" s="5" t="str">
        <f t="shared" si="6"/>
        <v/>
      </c>
      <c r="Z32" s="55"/>
      <c r="AA32" s="59"/>
      <c r="AB32" s="55"/>
      <c r="AC32" s="5" t="str">
        <f t="shared" si="7"/>
        <v/>
      </c>
      <c r="AD32" s="55"/>
      <c r="AE32" s="5" t="str">
        <f t="shared" si="8"/>
        <v/>
      </c>
      <c r="AF32" s="55"/>
      <c r="AG32" s="58"/>
      <c r="AH32" s="56"/>
      <c r="AI32" s="5" t="str">
        <f t="shared" si="9"/>
        <v/>
      </c>
      <c r="AJ32" s="55"/>
      <c r="AK32" s="5" t="str">
        <f t="shared" si="10"/>
        <v/>
      </c>
      <c r="AL32" s="55"/>
      <c r="AM32" s="59"/>
      <c r="AN32" s="56"/>
      <c r="AO32" s="5" t="str">
        <f t="shared" si="11"/>
        <v/>
      </c>
      <c r="AP32" s="57"/>
      <c r="AQ32" s="5" t="str">
        <f t="shared" si="12"/>
        <v/>
      </c>
      <c r="AR32" s="57"/>
      <c r="AS32" s="60"/>
      <c r="AT32" s="55"/>
      <c r="AU32" s="5" t="str">
        <f t="shared" si="13"/>
        <v/>
      </c>
      <c r="AV32" s="55"/>
      <c r="AW32" s="5" t="str">
        <f t="shared" si="14"/>
        <v/>
      </c>
      <c r="AX32" s="55"/>
      <c r="AY32" s="55"/>
      <c r="AZ32" s="6">
        <f t="shared" si="15"/>
        <v>1</v>
      </c>
      <c r="BA32" s="5">
        <f t="shared" si="25"/>
        <v>14</v>
      </c>
      <c r="BB32" s="7">
        <f t="shared" si="17"/>
        <v>2</v>
      </c>
      <c r="BC32" s="5">
        <f t="shared" si="22"/>
        <v>28</v>
      </c>
      <c r="BD32" s="7">
        <f t="shared" si="18"/>
        <v>4</v>
      </c>
      <c r="BE32" s="8">
        <f t="shared" si="19"/>
        <v>3</v>
      </c>
      <c r="BF32" s="520" t="s">
        <v>482</v>
      </c>
      <c r="BG32" s="521" t="s">
        <v>479</v>
      </c>
    </row>
    <row r="33" spans="1:59" ht="15.75" customHeight="1" x14ac:dyDescent="0.3">
      <c r="A33" s="237" t="s">
        <v>83</v>
      </c>
      <c r="B33" s="249" t="s">
        <v>15</v>
      </c>
      <c r="C33" s="51" t="s">
        <v>78</v>
      </c>
      <c r="D33" s="108"/>
      <c r="E33" s="5" t="str">
        <f t="shared" si="23"/>
        <v/>
      </c>
      <c r="F33" s="108"/>
      <c r="G33" s="5" t="str">
        <f t="shared" si="21"/>
        <v/>
      </c>
      <c r="H33" s="108"/>
      <c r="I33" s="109"/>
      <c r="J33" s="56"/>
      <c r="K33" s="5" t="str">
        <f t="shared" si="1"/>
        <v/>
      </c>
      <c r="L33" s="55"/>
      <c r="M33" s="5" t="str">
        <f t="shared" si="2"/>
        <v/>
      </c>
      <c r="N33" s="55"/>
      <c r="O33" s="59"/>
      <c r="P33" s="55"/>
      <c r="Q33" s="5" t="str">
        <f t="shared" si="3"/>
        <v/>
      </c>
      <c r="R33" s="55">
        <v>2</v>
      </c>
      <c r="S33" s="5">
        <f t="shared" si="4"/>
        <v>28</v>
      </c>
      <c r="T33" s="108">
        <v>2</v>
      </c>
      <c r="U33" s="58" t="s">
        <v>67</v>
      </c>
      <c r="V33" s="56"/>
      <c r="W33" s="5" t="str">
        <f t="shared" si="5"/>
        <v/>
      </c>
      <c r="X33" s="55"/>
      <c r="Y33" s="5" t="str">
        <f t="shared" si="6"/>
        <v/>
      </c>
      <c r="Z33" s="55"/>
      <c r="AA33" s="59"/>
      <c r="AB33" s="55"/>
      <c r="AC33" s="5" t="str">
        <f t="shared" si="7"/>
        <v/>
      </c>
      <c r="AD33" s="55"/>
      <c r="AE33" s="5" t="str">
        <f t="shared" si="8"/>
        <v/>
      </c>
      <c r="AF33" s="55"/>
      <c r="AG33" s="58"/>
      <c r="AH33" s="56"/>
      <c r="AI33" s="5" t="str">
        <f t="shared" si="9"/>
        <v/>
      </c>
      <c r="AJ33" s="55"/>
      <c r="AK33" s="5" t="str">
        <f t="shared" si="10"/>
        <v/>
      </c>
      <c r="AL33" s="55"/>
      <c r="AM33" s="59"/>
      <c r="AN33" s="56"/>
      <c r="AO33" s="5" t="str">
        <f t="shared" si="11"/>
        <v/>
      </c>
      <c r="AP33" s="57"/>
      <c r="AQ33" s="5" t="str">
        <f t="shared" si="12"/>
        <v/>
      </c>
      <c r="AR33" s="57"/>
      <c r="AS33" s="60"/>
      <c r="AT33" s="55"/>
      <c r="AU33" s="5" t="str">
        <f t="shared" si="13"/>
        <v/>
      </c>
      <c r="AV33" s="55"/>
      <c r="AW33" s="5" t="str">
        <f t="shared" si="14"/>
        <v/>
      </c>
      <c r="AX33" s="55"/>
      <c r="AY33" s="55"/>
      <c r="AZ33" s="6" t="str">
        <f t="shared" si="15"/>
        <v/>
      </c>
      <c r="BA33" s="5" t="str">
        <f t="shared" si="25"/>
        <v/>
      </c>
      <c r="BB33" s="7">
        <f t="shared" si="17"/>
        <v>2</v>
      </c>
      <c r="BC33" s="5">
        <f t="shared" si="22"/>
        <v>28</v>
      </c>
      <c r="BD33" s="7">
        <f t="shared" si="18"/>
        <v>2</v>
      </c>
      <c r="BE33" s="8">
        <f t="shared" si="19"/>
        <v>2</v>
      </c>
      <c r="BF33" s="479" t="s">
        <v>329</v>
      </c>
      <c r="BG33" s="475" t="s">
        <v>328</v>
      </c>
    </row>
    <row r="34" spans="1:59" ht="15.75" customHeight="1" x14ac:dyDescent="0.3">
      <c r="A34" s="237" t="s">
        <v>560</v>
      </c>
      <c r="B34" s="249" t="s">
        <v>15</v>
      </c>
      <c r="C34" s="51" t="s">
        <v>110</v>
      </c>
      <c r="D34" s="108"/>
      <c r="E34" s="5" t="str">
        <f t="shared" si="23"/>
        <v/>
      </c>
      <c r="F34" s="108"/>
      <c r="G34" s="5" t="str">
        <f t="shared" si="21"/>
        <v/>
      </c>
      <c r="H34" s="108"/>
      <c r="I34" s="109"/>
      <c r="J34" s="56"/>
      <c r="K34" s="5" t="str">
        <f t="shared" si="1"/>
        <v/>
      </c>
      <c r="L34" s="55"/>
      <c r="M34" s="5" t="str">
        <f t="shared" si="2"/>
        <v/>
      </c>
      <c r="N34" s="55"/>
      <c r="O34" s="59"/>
      <c r="P34" s="55">
        <v>2</v>
      </c>
      <c r="Q34" s="5">
        <f>IF(P34*14=0,"",P34*14)</f>
        <v>28</v>
      </c>
      <c r="R34" s="55"/>
      <c r="S34" s="5" t="str">
        <f t="shared" si="4"/>
        <v/>
      </c>
      <c r="T34" s="108">
        <v>2</v>
      </c>
      <c r="U34" s="58" t="s">
        <v>15</v>
      </c>
      <c r="V34" s="56"/>
      <c r="W34" s="5"/>
      <c r="X34" s="55"/>
      <c r="Y34" s="5" t="str">
        <f t="shared" si="6"/>
        <v/>
      </c>
      <c r="Z34" s="55"/>
      <c r="AA34" s="59"/>
      <c r="AB34" s="55"/>
      <c r="AC34" s="5" t="str">
        <f t="shared" si="7"/>
        <v/>
      </c>
      <c r="AD34" s="55"/>
      <c r="AE34" s="5" t="str">
        <f t="shared" si="8"/>
        <v/>
      </c>
      <c r="AF34" s="55"/>
      <c r="AG34" s="58"/>
      <c r="AH34" s="56"/>
      <c r="AI34" s="5" t="str">
        <f t="shared" si="9"/>
        <v/>
      </c>
      <c r="AJ34" s="55"/>
      <c r="AK34" s="5" t="str">
        <f t="shared" si="10"/>
        <v/>
      </c>
      <c r="AL34" s="55"/>
      <c r="AM34" s="59"/>
      <c r="AN34" s="56"/>
      <c r="AO34" s="5" t="str">
        <f t="shared" si="11"/>
        <v/>
      </c>
      <c r="AP34" s="57"/>
      <c r="AQ34" s="5" t="str">
        <f t="shared" si="12"/>
        <v/>
      </c>
      <c r="AR34" s="57"/>
      <c r="AS34" s="60"/>
      <c r="AT34" s="55"/>
      <c r="AU34" s="5" t="str">
        <f t="shared" si="13"/>
        <v/>
      </c>
      <c r="AV34" s="55"/>
      <c r="AW34" s="5" t="str">
        <f t="shared" si="14"/>
        <v/>
      </c>
      <c r="AX34" s="55"/>
      <c r="AY34" s="55"/>
      <c r="AZ34" s="6">
        <v>2</v>
      </c>
      <c r="BA34" s="5">
        <f t="shared" si="25"/>
        <v>28</v>
      </c>
      <c r="BB34" s="7" t="str">
        <f t="shared" si="17"/>
        <v/>
      </c>
      <c r="BC34" s="5" t="str">
        <f>IF((L34+F34+R34+X34+AD34+AJ34+AP34+AV34)*14=0,"",(L34+F34+R34+X34+AD34+AJ34+AP34+AV34)*14)</f>
        <v/>
      </c>
      <c r="BD34" s="7">
        <f t="shared" si="18"/>
        <v>2</v>
      </c>
      <c r="BE34" s="8">
        <f t="shared" si="19"/>
        <v>2</v>
      </c>
      <c r="BF34" s="480" t="s">
        <v>495</v>
      </c>
      <c r="BG34" s="636" t="s">
        <v>562</v>
      </c>
    </row>
    <row r="35" spans="1:59" ht="15.75" customHeight="1" x14ac:dyDescent="0.3">
      <c r="A35" s="237" t="s">
        <v>81</v>
      </c>
      <c r="B35" s="249" t="s">
        <v>15</v>
      </c>
      <c r="C35" s="51" t="s">
        <v>132</v>
      </c>
      <c r="D35" s="108"/>
      <c r="E35" s="5" t="str">
        <f t="shared" si="23"/>
        <v/>
      </c>
      <c r="F35" s="108"/>
      <c r="G35" s="5" t="str">
        <f t="shared" si="21"/>
        <v/>
      </c>
      <c r="H35" s="108"/>
      <c r="I35" s="109"/>
      <c r="J35" s="56"/>
      <c r="K35" s="5" t="str">
        <f t="shared" si="1"/>
        <v/>
      </c>
      <c r="L35" s="55"/>
      <c r="M35" s="5" t="str">
        <f t="shared" si="2"/>
        <v/>
      </c>
      <c r="N35" s="55"/>
      <c r="O35" s="59"/>
      <c r="P35" s="55">
        <v>1</v>
      </c>
      <c r="Q35" s="5">
        <f t="shared" si="3"/>
        <v>14</v>
      </c>
      <c r="R35" s="55">
        <v>1</v>
      </c>
      <c r="S35" s="5">
        <f t="shared" si="4"/>
        <v>14</v>
      </c>
      <c r="T35" s="108">
        <v>2</v>
      </c>
      <c r="U35" s="58" t="s">
        <v>79</v>
      </c>
      <c r="V35" s="56"/>
      <c r="W35" s="5" t="str">
        <f t="shared" si="5"/>
        <v/>
      </c>
      <c r="X35" s="55"/>
      <c r="Y35" s="5" t="str">
        <f t="shared" si="6"/>
        <v/>
      </c>
      <c r="Z35" s="55"/>
      <c r="AA35" s="59"/>
      <c r="AB35" s="55"/>
      <c r="AC35" s="5" t="str">
        <f t="shared" si="7"/>
        <v/>
      </c>
      <c r="AD35" s="55"/>
      <c r="AE35" s="5" t="str">
        <f t="shared" si="8"/>
        <v/>
      </c>
      <c r="AF35" s="55"/>
      <c r="AG35" s="58"/>
      <c r="AH35" s="56"/>
      <c r="AI35" s="5" t="str">
        <f t="shared" si="9"/>
        <v/>
      </c>
      <c r="AJ35" s="55"/>
      <c r="AK35" s="5" t="str">
        <f t="shared" si="10"/>
        <v/>
      </c>
      <c r="AL35" s="55"/>
      <c r="AM35" s="59"/>
      <c r="AN35" s="56"/>
      <c r="AO35" s="5" t="str">
        <f t="shared" si="11"/>
        <v/>
      </c>
      <c r="AP35" s="57"/>
      <c r="AQ35" s="5" t="str">
        <f t="shared" si="12"/>
        <v/>
      </c>
      <c r="AR35" s="57"/>
      <c r="AS35" s="60"/>
      <c r="AT35" s="55"/>
      <c r="AU35" s="5" t="str">
        <f t="shared" si="13"/>
        <v/>
      </c>
      <c r="AV35" s="55"/>
      <c r="AW35" s="5" t="str">
        <f t="shared" si="14"/>
        <v/>
      </c>
      <c r="AX35" s="55"/>
      <c r="AY35" s="55"/>
      <c r="AZ35" s="6">
        <f t="shared" si="15"/>
        <v>1</v>
      </c>
      <c r="BA35" s="5">
        <f t="shared" si="25"/>
        <v>14</v>
      </c>
      <c r="BB35" s="7">
        <f t="shared" si="17"/>
        <v>1</v>
      </c>
      <c r="BC35" s="5">
        <f t="shared" si="22"/>
        <v>14</v>
      </c>
      <c r="BD35" s="7">
        <f t="shared" si="18"/>
        <v>2</v>
      </c>
      <c r="BE35" s="8">
        <f t="shared" si="19"/>
        <v>2</v>
      </c>
      <c r="BF35" s="520" t="s">
        <v>483</v>
      </c>
      <c r="BG35" s="475" t="s">
        <v>494</v>
      </c>
    </row>
    <row r="36" spans="1:59" ht="15.75" customHeight="1" x14ac:dyDescent="0.3">
      <c r="A36" s="237" t="s">
        <v>130</v>
      </c>
      <c r="B36" s="249" t="s">
        <v>15</v>
      </c>
      <c r="C36" s="51" t="s">
        <v>75</v>
      </c>
      <c r="D36" s="108"/>
      <c r="E36" s="5" t="str">
        <f t="shared" si="23"/>
        <v/>
      </c>
      <c r="F36" s="108"/>
      <c r="G36" s="5" t="str">
        <f t="shared" si="21"/>
        <v/>
      </c>
      <c r="H36" s="108"/>
      <c r="I36" s="109"/>
      <c r="J36" s="56"/>
      <c r="K36" s="5" t="str">
        <f t="shared" si="1"/>
        <v/>
      </c>
      <c r="L36" s="55"/>
      <c r="M36" s="5" t="str">
        <f t="shared" si="2"/>
        <v/>
      </c>
      <c r="N36" s="55"/>
      <c r="O36" s="59"/>
      <c r="P36" s="55">
        <v>1</v>
      </c>
      <c r="Q36" s="5">
        <f t="shared" si="3"/>
        <v>14</v>
      </c>
      <c r="R36" s="55">
        <v>1</v>
      </c>
      <c r="S36" s="5">
        <f t="shared" si="4"/>
        <v>14</v>
      </c>
      <c r="T36" s="108">
        <v>2</v>
      </c>
      <c r="U36" s="58" t="s">
        <v>79</v>
      </c>
      <c r="V36" s="56"/>
      <c r="W36" s="5"/>
      <c r="X36" s="55"/>
      <c r="Y36" s="5" t="str">
        <f t="shared" si="6"/>
        <v/>
      </c>
      <c r="Z36" s="55"/>
      <c r="AA36" s="59"/>
      <c r="AB36" s="55"/>
      <c r="AC36" s="5" t="str">
        <f t="shared" si="7"/>
        <v/>
      </c>
      <c r="AD36" s="55"/>
      <c r="AE36" s="5" t="str">
        <f t="shared" si="8"/>
        <v/>
      </c>
      <c r="AF36" s="55"/>
      <c r="AG36" s="58"/>
      <c r="AH36" s="56"/>
      <c r="AI36" s="5" t="str">
        <f t="shared" si="9"/>
        <v/>
      </c>
      <c r="AJ36" s="55"/>
      <c r="AK36" s="5" t="str">
        <f t="shared" si="10"/>
        <v/>
      </c>
      <c r="AL36" s="55"/>
      <c r="AM36" s="59"/>
      <c r="AN36" s="56"/>
      <c r="AO36" s="5" t="str">
        <f t="shared" si="11"/>
        <v/>
      </c>
      <c r="AP36" s="57"/>
      <c r="AQ36" s="5" t="str">
        <f t="shared" si="12"/>
        <v/>
      </c>
      <c r="AR36" s="57"/>
      <c r="AS36" s="60"/>
      <c r="AT36" s="55"/>
      <c r="AU36" s="5" t="str">
        <f t="shared" si="13"/>
        <v/>
      </c>
      <c r="AV36" s="55"/>
      <c r="AW36" s="5" t="str">
        <f t="shared" si="14"/>
        <v/>
      </c>
      <c r="AX36" s="55"/>
      <c r="AY36" s="55"/>
      <c r="AZ36" s="6">
        <f t="shared" si="15"/>
        <v>1</v>
      </c>
      <c r="BA36" s="5">
        <f t="shared" si="25"/>
        <v>14</v>
      </c>
      <c r="BB36" s="7">
        <f t="shared" si="17"/>
        <v>1</v>
      </c>
      <c r="BC36" s="5">
        <f t="shared" si="22"/>
        <v>14</v>
      </c>
      <c r="BD36" s="7">
        <f t="shared" si="18"/>
        <v>2</v>
      </c>
      <c r="BE36" s="8">
        <f t="shared" si="19"/>
        <v>2</v>
      </c>
      <c r="BF36" s="480" t="s">
        <v>145</v>
      </c>
      <c r="BG36" s="475" t="s">
        <v>340</v>
      </c>
    </row>
    <row r="37" spans="1:59" ht="15.75" customHeight="1" x14ac:dyDescent="0.3">
      <c r="A37" s="237" t="s">
        <v>108</v>
      </c>
      <c r="B37" s="249" t="s">
        <v>15</v>
      </c>
      <c r="C37" s="51" t="s">
        <v>107</v>
      </c>
      <c r="D37" s="108"/>
      <c r="E37" s="5" t="str">
        <f t="shared" si="23"/>
        <v/>
      </c>
      <c r="F37" s="108"/>
      <c r="G37" s="5" t="str">
        <f t="shared" si="21"/>
        <v/>
      </c>
      <c r="H37" s="108"/>
      <c r="I37" s="109"/>
      <c r="J37" s="56"/>
      <c r="K37" s="5" t="str">
        <f t="shared" si="1"/>
        <v/>
      </c>
      <c r="L37" s="55"/>
      <c r="M37" s="5" t="str">
        <f t="shared" si="2"/>
        <v/>
      </c>
      <c r="N37" s="55"/>
      <c r="O37" s="59"/>
      <c r="P37" s="55">
        <v>2</v>
      </c>
      <c r="Q37" s="5">
        <f t="shared" si="3"/>
        <v>28</v>
      </c>
      <c r="R37" s="55">
        <v>2</v>
      </c>
      <c r="S37" s="5">
        <f t="shared" si="4"/>
        <v>28</v>
      </c>
      <c r="T37" s="108">
        <v>5</v>
      </c>
      <c r="U37" s="58" t="s">
        <v>15</v>
      </c>
      <c r="V37" s="56"/>
      <c r="W37" s="5" t="str">
        <f t="shared" si="5"/>
        <v/>
      </c>
      <c r="X37" s="55"/>
      <c r="Y37" s="5" t="str">
        <f t="shared" si="6"/>
        <v/>
      </c>
      <c r="Z37" s="55"/>
      <c r="AA37" s="59"/>
      <c r="AB37" s="55"/>
      <c r="AC37" s="5" t="str">
        <f t="shared" si="7"/>
        <v/>
      </c>
      <c r="AD37" s="55"/>
      <c r="AE37" s="5" t="str">
        <f t="shared" si="8"/>
        <v/>
      </c>
      <c r="AF37" s="55"/>
      <c r="AG37" s="58"/>
      <c r="AH37" s="56"/>
      <c r="AI37" s="5" t="str">
        <f t="shared" si="9"/>
        <v/>
      </c>
      <c r="AJ37" s="55"/>
      <c r="AK37" s="5" t="str">
        <f t="shared" si="10"/>
        <v/>
      </c>
      <c r="AL37" s="55"/>
      <c r="AM37" s="59"/>
      <c r="AN37" s="56"/>
      <c r="AO37" s="5" t="str">
        <f t="shared" si="11"/>
        <v/>
      </c>
      <c r="AP37" s="57"/>
      <c r="AQ37" s="5" t="str">
        <f t="shared" si="12"/>
        <v/>
      </c>
      <c r="AR37" s="57"/>
      <c r="AS37" s="60"/>
      <c r="AT37" s="55"/>
      <c r="AU37" s="5" t="str">
        <f t="shared" si="13"/>
        <v/>
      </c>
      <c r="AV37" s="55"/>
      <c r="AW37" s="5" t="str">
        <f t="shared" si="14"/>
        <v/>
      </c>
      <c r="AX37" s="55"/>
      <c r="AY37" s="55"/>
      <c r="AZ37" s="6">
        <f t="shared" si="15"/>
        <v>2</v>
      </c>
      <c r="BA37" s="5">
        <f t="shared" si="25"/>
        <v>28</v>
      </c>
      <c r="BB37" s="7">
        <f t="shared" si="17"/>
        <v>2</v>
      </c>
      <c r="BC37" s="5">
        <f t="shared" si="22"/>
        <v>28</v>
      </c>
      <c r="BD37" s="7">
        <f t="shared" si="18"/>
        <v>5</v>
      </c>
      <c r="BE37" s="8">
        <f t="shared" si="19"/>
        <v>4</v>
      </c>
      <c r="BF37" s="479" t="s">
        <v>150</v>
      </c>
      <c r="BG37" s="475" t="s">
        <v>148</v>
      </c>
    </row>
    <row r="38" spans="1:59" ht="15.75" customHeight="1" x14ac:dyDescent="0.3">
      <c r="A38" s="237" t="s">
        <v>383</v>
      </c>
      <c r="B38" s="249" t="s">
        <v>15</v>
      </c>
      <c r="C38" s="51" t="s">
        <v>109</v>
      </c>
      <c r="D38" s="108"/>
      <c r="E38" s="5" t="str">
        <f t="shared" si="23"/>
        <v/>
      </c>
      <c r="F38" s="108"/>
      <c r="G38" s="5" t="str">
        <f t="shared" si="21"/>
        <v/>
      </c>
      <c r="H38" s="108"/>
      <c r="I38" s="109"/>
      <c r="J38" s="56"/>
      <c r="K38" s="5" t="str">
        <f t="shared" si="1"/>
        <v/>
      </c>
      <c r="L38" s="55"/>
      <c r="M38" s="5" t="str">
        <f t="shared" si="2"/>
        <v/>
      </c>
      <c r="N38" s="55"/>
      <c r="O38" s="59"/>
      <c r="P38" s="108">
        <v>2</v>
      </c>
      <c r="Q38" s="5">
        <f t="shared" si="3"/>
        <v>28</v>
      </c>
      <c r="R38" s="108">
        <v>1</v>
      </c>
      <c r="S38" s="5">
        <f t="shared" si="4"/>
        <v>14</v>
      </c>
      <c r="T38" s="108">
        <v>4</v>
      </c>
      <c r="U38" s="109" t="s">
        <v>67</v>
      </c>
      <c r="V38" s="56"/>
      <c r="W38" s="5" t="str">
        <f t="shared" si="5"/>
        <v/>
      </c>
      <c r="X38" s="55"/>
      <c r="Y38" s="5" t="str">
        <f t="shared" si="6"/>
        <v/>
      </c>
      <c r="Z38" s="55"/>
      <c r="AA38" s="59"/>
      <c r="AB38" s="55"/>
      <c r="AC38" s="5" t="str">
        <f t="shared" si="7"/>
        <v/>
      </c>
      <c r="AD38" s="55"/>
      <c r="AE38" s="5" t="str">
        <f t="shared" si="8"/>
        <v/>
      </c>
      <c r="AF38" s="55"/>
      <c r="AG38" s="58"/>
      <c r="AH38" s="56"/>
      <c r="AI38" s="5" t="str">
        <f t="shared" si="9"/>
        <v/>
      </c>
      <c r="AJ38" s="55"/>
      <c r="AK38" s="5" t="str">
        <f t="shared" si="10"/>
        <v/>
      </c>
      <c r="AL38" s="55"/>
      <c r="AM38" s="59"/>
      <c r="AN38" s="56"/>
      <c r="AO38" s="5" t="str">
        <f t="shared" si="11"/>
        <v/>
      </c>
      <c r="AP38" s="57"/>
      <c r="AQ38" s="5" t="str">
        <f t="shared" si="12"/>
        <v/>
      </c>
      <c r="AR38" s="57"/>
      <c r="AS38" s="60"/>
      <c r="AT38" s="55"/>
      <c r="AU38" s="5" t="str">
        <f t="shared" si="13"/>
        <v/>
      </c>
      <c r="AV38" s="55"/>
      <c r="AW38" s="5" t="str">
        <f t="shared" si="14"/>
        <v/>
      </c>
      <c r="AX38" s="55"/>
      <c r="AY38" s="55"/>
      <c r="AZ38" s="6">
        <f>IF(D38+J38+P38+V38+AB38+AH38+AN38+AT38=0,"",D38+J38+P38+V38+AB38+AH38+AN38+AT38)</f>
        <v>2</v>
      </c>
      <c r="BA38" s="5">
        <f t="shared" si="25"/>
        <v>28</v>
      </c>
      <c r="BB38" s="7">
        <f>IF(F38+L38+R38+X38+AD38+AJ38+AP38+AV38=0,"",F38+L38+R38+X38+AD38+AJ38+AP38+AV38)</f>
        <v>1</v>
      </c>
      <c r="BC38" s="5">
        <f t="shared" si="22"/>
        <v>14</v>
      </c>
      <c r="BD38" s="7">
        <f t="shared" si="18"/>
        <v>4</v>
      </c>
      <c r="BE38" s="8">
        <f>IF(D38+F38+L38+J38+P38+R38+V38+X38+AB38+AD38+AH38+AJ38+AN38+AP38+AT38+AV38=0,"",D38+F38+L38+J38+P38+R38+V38+X38+AB38+AD38+AH38+AJ38+AN38+AP38+AT38+AV38)</f>
        <v>3</v>
      </c>
      <c r="BF38" s="479" t="s">
        <v>331</v>
      </c>
      <c r="BG38" s="475" t="s">
        <v>330</v>
      </c>
    </row>
    <row r="39" spans="1:59" s="63" customFormat="1" ht="15.75" customHeight="1" x14ac:dyDescent="0.3">
      <c r="A39" s="237" t="s">
        <v>561</v>
      </c>
      <c r="B39" s="249" t="s">
        <v>15</v>
      </c>
      <c r="C39" s="51" t="s">
        <v>73</v>
      </c>
      <c r="D39" s="108"/>
      <c r="E39" s="5" t="str">
        <f t="shared" si="23"/>
        <v/>
      </c>
      <c r="F39" s="108"/>
      <c r="G39" s="5" t="str">
        <f t="shared" si="21"/>
        <v/>
      </c>
      <c r="H39" s="108"/>
      <c r="I39" s="109"/>
      <c r="J39" s="56"/>
      <c r="K39" s="5" t="str">
        <f t="shared" si="1"/>
        <v/>
      </c>
      <c r="L39" s="55"/>
      <c r="M39" s="5" t="str">
        <f t="shared" si="2"/>
        <v/>
      </c>
      <c r="N39" s="55"/>
      <c r="O39" s="59"/>
      <c r="P39" s="55"/>
      <c r="Q39" s="5" t="str">
        <f t="shared" si="3"/>
        <v/>
      </c>
      <c r="R39" s="55"/>
      <c r="S39" s="5" t="str">
        <f t="shared" si="4"/>
        <v/>
      </c>
      <c r="T39" s="55"/>
      <c r="U39" s="58"/>
      <c r="V39" s="234"/>
      <c r="W39" s="5" t="str">
        <f t="shared" si="5"/>
        <v/>
      </c>
      <c r="X39" s="55">
        <v>2</v>
      </c>
      <c r="Y39" s="5">
        <f t="shared" si="6"/>
        <v>28</v>
      </c>
      <c r="Z39" s="55">
        <v>2</v>
      </c>
      <c r="AA39" s="232" t="s">
        <v>67</v>
      </c>
      <c r="AB39" s="55"/>
      <c r="AC39" s="5" t="str">
        <f t="shared" si="7"/>
        <v/>
      </c>
      <c r="AD39" s="55"/>
      <c r="AE39" s="5" t="str">
        <f t="shared" si="8"/>
        <v/>
      </c>
      <c r="AF39" s="55"/>
      <c r="AG39" s="58"/>
      <c r="AH39" s="56"/>
      <c r="AI39" s="5" t="str">
        <f t="shared" si="9"/>
        <v/>
      </c>
      <c r="AJ39" s="55"/>
      <c r="AK39" s="5" t="str">
        <f t="shared" si="10"/>
        <v/>
      </c>
      <c r="AL39" s="55"/>
      <c r="AM39" s="59"/>
      <c r="AN39" s="56"/>
      <c r="AO39" s="5" t="str">
        <f t="shared" si="11"/>
        <v/>
      </c>
      <c r="AP39" s="57"/>
      <c r="AQ39" s="5" t="str">
        <f t="shared" si="12"/>
        <v/>
      </c>
      <c r="AR39" s="57"/>
      <c r="AS39" s="60"/>
      <c r="AT39" s="55"/>
      <c r="AU39" s="5" t="str">
        <f t="shared" si="13"/>
        <v/>
      </c>
      <c r="AV39" s="55"/>
      <c r="AW39" s="5" t="str">
        <f t="shared" si="14"/>
        <v/>
      </c>
      <c r="AX39" s="55"/>
      <c r="AY39" s="55"/>
      <c r="AZ39" s="6" t="str">
        <f t="shared" ref="AZ39:AZ62" si="26">IF(D39+J39+P39+V39+AB39+AH39+AN39+AT39=0,"",D39+J39+P39+V39+AB39+AH39+AN39+AT39)</f>
        <v/>
      </c>
      <c r="BA39" s="5" t="str">
        <f t="shared" si="25"/>
        <v/>
      </c>
      <c r="BB39" s="7">
        <f t="shared" ref="BB39:BB62" si="27">IF(F39+L39+R39+X39+AD39+AJ39+AP39+AV39=0,"",F39+L39+R39+X39+AD39+AJ39+AP39+AV39)</f>
        <v>2</v>
      </c>
      <c r="BC39" s="5">
        <f t="shared" si="22"/>
        <v>28</v>
      </c>
      <c r="BD39" s="7">
        <f t="shared" si="18"/>
        <v>2</v>
      </c>
      <c r="BE39" s="8">
        <f t="shared" ref="BE39:BE47" si="28">IF(D39+F39+L39+J39+P39+R39+V39+X39+AB39+AD39+AH39+AJ39+AN39+AP39+AT39+AV39=0,"",D39+F39+L39+J39+P39+R39+V39+X39+AB39+AD39+AH39+AJ39+AN39+AP39+AT39+AV39)</f>
        <v>2</v>
      </c>
      <c r="BF39" s="479" t="s">
        <v>333</v>
      </c>
      <c r="BG39" s="476" t="s">
        <v>332</v>
      </c>
    </row>
    <row r="40" spans="1:59" s="63" customFormat="1" ht="15.75" customHeight="1" x14ac:dyDescent="0.3">
      <c r="A40" s="237" t="s">
        <v>311</v>
      </c>
      <c r="B40" s="249" t="s">
        <v>15</v>
      </c>
      <c r="C40" s="51" t="s">
        <v>314</v>
      </c>
      <c r="D40" s="108"/>
      <c r="E40" s="5" t="str">
        <f t="shared" si="23"/>
        <v/>
      </c>
      <c r="F40" s="108"/>
      <c r="G40" s="5" t="str">
        <f t="shared" si="21"/>
        <v/>
      </c>
      <c r="H40" s="108"/>
      <c r="I40" s="109"/>
      <c r="J40" s="56"/>
      <c r="K40" s="5" t="str">
        <f t="shared" si="1"/>
        <v/>
      </c>
      <c r="L40" s="55"/>
      <c r="M40" s="5" t="str">
        <f t="shared" si="2"/>
        <v/>
      </c>
      <c r="N40" s="55"/>
      <c r="O40" s="59"/>
      <c r="P40" s="55"/>
      <c r="Q40" s="5" t="str">
        <f t="shared" si="3"/>
        <v/>
      </c>
      <c r="R40" s="55"/>
      <c r="S40" s="5" t="str">
        <f t="shared" si="4"/>
        <v/>
      </c>
      <c r="T40" s="55"/>
      <c r="U40" s="58"/>
      <c r="V40" s="234">
        <v>2</v>
      </c>
      <c r="W40" s="5">
        <f t="shared" si="5"/>
        <v>28</v>
      </c>
      <c r="X40" s="55"/>
      <c r="Y40" s="5" t="str">
        <f t="shared" si="6"/>
        <v/>
      </c>
      <c r="Z40" s="55">
        <v>2</v>
      </c>
      <c r="AA40" s="232" t="s">
        <v>15</v>
      </c>
      <c r="AB40" s="55"/>
      <c r="AC40" s="5" t="str">
        <f t="shared" si="7"/>
        <v/>
      </c>
      <c r="AD40" s="55"/>
      <c r="AE40" s="5" t="str">
        <f t="shared" si="8"/>
        <v/>
      </c>
      <c r="AF40" s="55"/>
      <c r="AG40" s="58"/>
      <c r="AH40" s="56"/>
      <c r="AI40" s="5" t="str">
        <f t="shared" si="9"/>
        <v/>
      </c>
      <c r="AJ40" s="55"/>
      <c r="AK40" s="5" t="str">
        <f t="shared" si="10"/>
        <v/>
      </c>
      <c r="AL40" s="55"/>
      <c r="AM40" s="59"/>
      <c r="AN40" s="56"/>
      <c r="AO40" s="5" t="str">
        <f t="shared" si="11"/>
        <v/>
      </c>
      <c r="AP40" s="57"/>
      <c r="AQ40" s="5" t="str">
        <f t="shared" si="12"/>
        <v/>
      </c>
      <c r="AR40" s="57"/>
      <c r="AS40" s="60"/>
      <c r="AT40" s="55"/>
      <c r="AU40" s="5" t="str">
        <f t="shared" si="13"/>
        <v/>
      </c>
      <c r="AV40" s="55"/>
      <c r="AW40" s="5" t="str">
        <f t="shared" si="14"/>
        <v/>
      </c>
      <c r="AX40" s="55"/>
      <c r="AY40" s="55"/>
      <c r="AZ40" s="6">
        <f>IF(D40+J40+P40+V40+AB40+AH40+AN40+AT40=0,"",D40+J40+P40+V40+AB40+AH40+AN40+AT40)</f>
        <v>2</v>
      </c>
      <c r="BA40" s="5">
        <f t="shared" si="25"/>
        <v>28</v>
      </c>
      <c r="BB40" s="7" t="str">
        <f>IF(F40+L40+R40+X40+AD40+AJ40+AP40+AV40=0,"",F40+L40+R40+X40+AD40+AJ40+AP40+AV40)</f>
        <v/>
      </c>
      <c r="BC40" s="5" t="str">
        <f>IF((L40+F40+R40+X40+AD40+AJ40+AP40+AV40)*14=0,"",(L40+F40+R40+X40+AD40+AJ40+AP40+AV40)*14)</f>
        <v/>
      </c>
      <c r="BD40" s="7">
        <f t="shared" si="18"/>
        <v>2</v>
      </c>
      <c r="BE40" s="8">
        <f>IF(D40+F40+L40+J40+P40+R40+V40+X40+AB40+AD40+AH40+AJ40+AN40+AP40+AT40+AV40=0,"",D40+F40+L40+J40+P40+R40+V40+X40+AB40+AD40+AH40+AJ40+AN40+AP40+AT40+AV40)</f>
        <v>2</v>
      </c>
      <c r="BF40" s="480" t="s">
        <v>335</v>
      </c>
      <c r="BG40" s="475" t="s">
        <v>334</v>
      </c>
    </row>
    <row r="41" spans="1:59" s="63" customFormat="1" ht="15.75" customHeight="1" x14ac:dyDescent="0.3">
      <c r="A41" s="237" t="s">
        <v>126</v>
      </c>
      <c r="B41" s="249" t="s">
        <v>15</v>
      </c>
      <c r="C41" s="51" t="s">
        <v>315</v>
      </c>
      <c r="D41" s="108"/>
      <c r="E41" s="5" t="str">
        <f t="shared" si="23"/>
        <v/>
      </c>
      <c r="F41" s="108"/>
      <c r="G41" s="5" t="str">
        <f t="shared" si="21"/>
        <v/>
      </c>
      <c r="H41" s="108"/>
      <c r="I41" s="109"/>
      <c r="J41" s="56"/>
      <c r="K41" s="5" t="str">
        <f t="shared" si="1"/>
        <v/>
      </c>
      <c r="L41" s="55"/>
      <c r="M41" s="5" t="str">
        <f t="shared" si="2"/>
        <v/>
      </c>
      <c r="N41" s="55"/>
      <c r="O41" s="59"/>
      <c r="P41" s="55"/>
      <c r="Q41" s="5" t="str">
        <f t="shared" si="3"/>
        <v/>
      </c>
      <c r="R41" s="55"/>
      <c r="S41" s="5" t="str">
        <f t="shared" si="4"/>
        <v/>
      </c>
      <c r="T41" s="55"/>
      <c r="U41" s="58"/>
      <c r="V41" s="234">
        <v>2</v>
      </c>
      <c r="W41" s="5">
        <f t="shared" si="5"/>
        <v>28</v>
      </c>
      <c r="X41" s="55"/>
      <c r="Y41" s="5" t="str">
        <f t="shared" si="6"/>
        <v/>
      </c>
      <c r="Z41" s="55">
        <v>2</v>
      </c>
      <c r="AA41" s="232" t="s">
        <v>15</v>
      </c>
      <c r="AB41" s="55"/>
      <c r="AC41" s="5" t="str">
        <f t="shared" si="7"/>
        <v/>
      </c>
      <c r="AD41" s="55"/>
      <c r="AE41" s="5" t="str">
        <f t="shared" si="8"/>
        <v/>
      </c>
      <c r="AF41" s="55"/>
      <c r="AG41" s="58"/>
      <c r="AH41" s="56"/>
      <c r="AI41" s="5" t="str">
        <f t="shared" si="9"/>
        <v/>
      </c>
      <c r="AJ41" s="55"/>
      <c r="AK41" s="5" t="str">
        <f t="shared" si="10"/>
        <v/>
      </c>
      <c r="AL41" s="55"/>
      <c r="AM41" s="59"/>
      <c r="AN41" s="56"/>
      <c r="AO41" s="5" t="str">
        <f t="shared" si="11"/>
        <v/>
      </c>
      <c r="AP41" s="57"/>
      <c r="AQ41" s="5" t="str">
        <f t="shared" si="12"/>
        <v/>
      </c>
      <c r="AR41" s="57"/>
      <c r="AS41" s="60"/>
      <c r="AT41" s="55"/>
      <c r="AU41" s="5" t="str">
        <f t="shared" si="13"/>
        <v/>
      </c>
      <c r="AV41" s="55"/>
      <c r="AW41" s="5" t="str">
        <f t="shared" si="14"/>
        <v/>
      </c>
      <c r="AX41" s="55"/>
      <c r="AY41" s="55"/>
      <c r="AZ41" s="6">
        <f>IF(D41+J41+P41+V41+AB41+AH41+AN41+AT41=0,"",D41+J41+P41+V41+AB41+AH41+AN41+AT41)</f>
        <v>2</v>
      </c>
      <c r="BA41" s="5">
        <f t="shared" si="25"/>
        <v>28</v>
      </c>
      <c r="BB41" s="7" t="str">
        <f>IF(F41+L41+R41+X41+AD41+AJ41+AP41+AV41=0,"",F41+L41+R41+X41+AD41+AJ41+AP41+AV41)</f>
        <v/>
      </c>
      <c r="BC41" s="5" t="str">
        <f>IF((L41+F41+R41+X41+AD41+AJ41+AP41+AV41)*14=0,"",(L41+F41+R41+X41+AD41+AJ41+AP41+AV41)*14)</f>
        <v/>
      </c>
      <c r="BD41" s="7">
        <f t="shared" si="18"/>
        <v>2</v>
      </c>
      <c r="BE41" s="8">
        <f>IF(D41+F41+L41+J41+P41+R41+V41+X41+AB41+AD41+AH41+AJ41+AN41+AP41+AT41+AV41=0,"",D41+F41+L41+J41+P41+R41+V41+X41+AB41+AD41+AH41+AJ41+AN41+AP41+AT41+AV41)</f>
        <v>2</v>
      </c>
      <c r="BF41" s="480" t="s">
        <v>378</v>
      </c>
      <c r="BG41" s="475" t="s">
        <v>336</v>
      </c>
    </row>
    <row r="42" spans="1:59" s="63" customFormat="1" ht="15.75" customHeight="1" x14ac:dyDescent="0.3">
      <c r="A42" s="53" t="s">
        <v>134</v>
      </c>
      <c r="B42" s="249" t="s">
        <v>15</v>
      </c>
      <c r="C42" s="51" t="s">
        <v>135</v>
      </c>
      <c r="D42" s="108"/>
      <c r="E42" s="5" t="str">
        <f t="shared" si="23"/>
        <v/>
      </c>
      <c r="F42" s="108"/>
      <c r="G42" s="5" t="str">
        <f t="shared" si="21"/>
        <v/>
      </c>
      <c r="H42" s="108"/>
      <c r="I42" s="109"/>
      <c r="J42" s="56"/>
      <c r="K42" s="5" t="str">
        <f t="shared" si="1"/>
        <v/>
      </c>
      <c r="L42" s="55"/>
      <c r="M42" s="5" t="str">
        <f t="shared" si="2"/>
        <v/>
      </c>
      <c r="N42" s="55"/>
      <c r="O42" s="59"/>
      <c r="P42" s="55"/>
      <c r="Q42" s="5" t="str">
        <f t="shared" si="3"/>
        <v/>
      </c>
      <c r="R42" s="55"/>
      <c r="S42" s="5" t="str">
        <f t="shared" si="4"/>
        <v/>
      </c>
      <c r="T42" s="55"/>
      <c r="U42" s="58"/>
      <c r="V42" s="234"/>
      <c r="W42" s="5" t="str">
        <f t="shared" ref="W42:W62" si="29">IF(V42*14=0,"",V42*14)</f>
        <v/>
      </c>
      <c r="X42" s="55">
        <v>2</v>
      </c>
      <c r="Y42" s="5">
        <f t="shared" ref="Y42:Y62" si="30">IF(X42*14=0,"",X42*14)</f>
        <v>28</v>
      </c>
      <c r="Z42" s="55">
        <v>2</v>
      </c>
      <c r="AA42" s="232" t="s">
        <v>67</v>
      </c>
      <c r="AB42" s="55"/>
      <c r="AC42" s="5" t="str">
        <f t="shared" si="7"/>
        <v/>
      </c>
      <c r="AD42" s="55"/>
      <c r="AE42" s="5" t="str">
        <f t="shared" si="8"/>
        <v/>
      </c>
      <c r="AF42" s="55"/>
      <c r="AG42" s="58"/>
      <c r="AH42" s="56"/>
      <c r="AI42" s="5" t="str">
        <f t="shared" si="9"/>
        <v/>
      </c>
      <c r="AJ42" s="55"/>
      <c r="AK42" s="5" t="str">
        <f t="shared" si="10"/>
        <v/>
      </c>
      <c r="AL42" s="55"/>
      <c r="AM42" s="59"/>
      <c r="AN42" s="56"/>
      <c r="AO42" s="5" t="str">
        <f t="shared" si="11"/>
        <v/>
      </c>
      <c r="AP42" s="57"/>
      <c r="AQ42" s="5" t="str">
        <f t="shared" si="12"/>
        <v/>
      </c>
      <c r="AR42" s="57"/>
      <c r="AS42" s="60"/>
      <c r="AT42" s="55"/>
      <c r="AU42" s="5" t="str">
        <f t="shared" si="13"/>
        <v/>
      </c>
      <c r="AV42" s="55"/>
      <c r="AW42" s="5" t="str">
        <f t="shared" si="14"/>
        <v/>
      </c>
      <c r="AX42" s="55"/>
      <c r="AY42" s="55"/>
      <c r="AZ42" s="6" t="str">
        <f>IF(D42+J42+P42+V42+AB42+AH42+AN42+AT42=0,"",D42+J42+P42+V42+AB42+AH42+AN42+AT42)</f>
        <v/>
      </c>
      <c r="BA42" s="5" t="str">
        <f t="shared" si="25"/>
        <v/>
      </c>
      <c r="BB42" s="7">
        <f>IF(F42+L42+R42+X42+AD42+AJ42+AP42+AV42=0,"",F42+L42+R42+X42+AD42+AJ42+AP42+AV42)</f>
        <v>2</v>
      </c>
      <c r="BC42" s="5">
        <f t="shared" ref="BC42:BC58" si="31">IF((L42+F42+R42+X42+AD42+AJ42+AP42+AV42)*14=0,"",(L42+F42+R42+X42+AD42+AJ42+AP42+AV42)*14)</f>
        <v>28</v>
      </c>
      <c r="BD42" s="7">
        <f t="shared" si="18"/>
        <v>2</v>
      </c>
      <c r="BE42" s="8">
        <f>IF(D42+F42+L42+J42+P42+R42+V42+X42+AB42+AD42+AH42+AJ42+AN42+AP42+AT42+AV42=0,"",D42+F42+L42+J42+P42+R42+V42+X42+AB42+AD42+AH42+AJ42+AN42+AP42+AT42+AV42)</f>
        <v>2</v>
      </c>
      <c r="BF42" s="520" t="s">
        <v>483</v>
      </c>
      <c r="BG42" s="521" t="s">
        <v>533</v>
      </c>
    </row>
    <row r="43" spans="1:59" s="63" customFormat="1" ht="15.75" customHeight="1" x14ac:dyDescent="0.3">
      <c r="A43" s="237" t="s">
        <v>112</v>
      </c>
      <c r="B43" s="249" t="s">
        <v>15</v>
      </c>
      <c r="C43" s="51" t="s">
        <v>113</v>
      </c>
      <c r="D43" s="108"/>
      <c r="E43" s="5" t="str">
        <f t="shared" si="23"/>
        <v/>
      </c>
      <c r="F43" s="108"/>
      <c r="G43" s="5" t="str">
        <f t="shared" si="21"/>
        <v/>
      </c>
      <c r="H43" s="108"/>
      <c r="I43" s="109"/>
      <c r="J43" s="56"/>
      <c r="K43" s="5" t="str">
        <f t="shared" si="1"/>
        <v/>
      </c>
      <c r="L43" s="55"/>
      <c r="M43" s="5" t="str">
        <f t="shared" si="2"/>
        <v/>
      </c>
      <c r="N43" s="55"/>
      <c r="O43" s="59"/>
      <c r="P43" s="55"/>
      <c r="Q43" s="5" t="str">
        <f t="shared" si="3"/>
        <v/>
      </c>
      <c r="R43" s="55"/>
      <c r="S43" s="5" t="str">
        <f t="shared" si="4"/>
        <v/>
      </c>
      <c r="T43" s="55"/>
      <c r="U43" s="58"/>
      <c r="V43" s="234">
        <v>1</v>
      </c>
      <c r="W43" s="5">
        <f>IF(V43*14=0,"",V43*14)</f>
        <v>14</v>
      </c>
      <c r="X43" s="55">
        <v>2</v>
      </c>
      <c r="Y43" s="5">
        <f>IF(X43*14=0,"",X43*14)</f>
        <v>28</v>
      </c>
      <c r="Z43" s="55">
        <v>4</v>
      </c>
      <c r="AA43" s="232" t="s">
        <v>67</v>
      </c>
      <c r="AB43" s="55"/>
      <c r="AC43" s="5" t="str">
        <f t="shared" si="7"/>
        <v/>
      </c>
      <c r="AD43" s="55"/>
      <c r="AE43" s="5" t="str">
        <f t="shared" si="8"/>
        <v/>
      </c>
      <c r="AF43" s="55"/>
      <c r="AG43" s="58"/>
      <c r="AH43" s="56"/>
      <c r="AI43" s="5" t="str">
        <f t="shared" si="9"/>
        <v/>
      </c>
      <c r="AJ43" s="55"/>
      <c r="AK43" s="5" t="str">
        <f t="shared" si="10"/>
        <v/>
      </c>
      <c r="AL43" s="55"/>
      <c r="AM43" s="59"/>
      <c r="AN43" s="56"/>
      <c r="AO43" s="5" t="str">
        <f t="shared" si="11"/>
        <v/>
      </c>
      <c r="AP43" s="57"/>
      <c r="AQ43" s="5" t="str">
        <f t="shared" si="12"/>
        <v/>
      </c>
      <c r="AR43" s="57"/>
      <c r="AS43" s="60"/>
      <c r="AT43" s="55"/>
      <c r="AU43" s="5" t="str">
        <f t="shared" si="13"/>
        <v/>
      </c>
      <c r="AV43" s="55"/>
      <c r="AW43" s="5" t="str">
        <f t="shared" si="14"/>
        <v/>
      </c>
      <c r="AX43" s="55"/>
      <c r="AY43" s="55"/>
      <c r="AZ43" s="6">
        <f t="shared" si="26"/>
        <v>1</v>
      </c>
      <c r="BA43" s="5">
        <f t="shared" ref="BA43:BA62" si="32">IF((D43+J43+P43+V43+AB43+AH43+AN43+AT43)*14=0,"",(D43+J43+P43+V43+AB43+AH43+AN43+AT43)*14)</f>
        <v>14</v>
      </c>
      <c r="BB43" s="7">
        <f t="shared" si="27"/>
        <v>2</v>
      </c>
      <c r="BC43" s="5">
        <f t="shared" si="31"/>
        <v>28</v>
      </c>
      <c r="BD43" s="7">
        <f t="shared" si="18"/>
        <v>4</v>
      </c>
      <c r="BE43" s="8">
        <f t="shared" si="28"/>
        <v>3</v>
      </c>
      <c r="BF43" s="479" t="s">
        <v>150</v>
      </c>
      <c r="BG43" s="475" t="s">
        <v>148</v>
      </c>
    </row>
    <row r="44" spans="1:59" s="63" customFormat="1" ht="15.75" customHeight="1" x14ac:dyDescent="0.3">
      <c r="A44" s="237" t="s">
        <v>384</v>
      </c>
      <c r="B44" s="249" t="s">
        <v>15</v>
      </c>
      <c r="C44" s="51" t="s">
        <v>114</v>
      </c>
      <c r="D44" s="108"/>
      <c r="E44" s="5" t="str">
        <f t="shared" si="23"/>
        <v/>
      </c>
      <c r="F44" s="108"/>
      <c r="G44" s="5" t="str">
        <f t="shared" si="21"/>
        <v/>
      </c>
      <c r="H44" s="108"/>
      <c r="I44" s="109"/>
      <c r="J44" s="56"/>
      <c r="K44" s="5" t="str">
        <f t="shared" si="1"/>
        <v/>
      </c>
      <c r="L44" s="55"/>
      <c r="M44" s="5" t="str">
        <f t="shared" si="2"/>
        <v/>
      </c>
      <c r="N44" s="55"/>
      <c r="O44" s="59"/>
      <c r="P44" s="55"/>
      <c r="Q44" s="5" t="str">
        <f t="shared" si="3"/>
        <v/>
      </c>
      <c r="R44" s="55"/>
      <c r="S44" s="5" t="str">
        <f t="shared" si="4"/>
        <v/>
      </c>
      <c r="T44" s="55"/>
      <c r="U44" s="58"/>
      <c r="V44" s="234">
        <v>3</v>
      </c>
      <c r="W44" s="5">
        <f>IF(V44*14=0,"",V44*14)</f>
        <v>42</v>
      </c>
      <c r="X44" s="55">
        <v>2</v>
      </c>
      <c r="Y44" s="5">
        <f>IF(X44*14=0,"",X44*14)</f>
        <v>28</v>
      </c>
      <c r="Z44" s="108">
        <v>5</v>
      </c>
      <c r="AA44" s="232" t="s">
        <v>166</v>
      </c>
      <c r="AB44" s="55"/>
      <c r="AC44" s="5" t="str">
        <f t="shared" si="7"/>
        <v/>
      </c>
      <c r="AD44" s="55"/>
      <c r="AE44" s="5" t="str">
        <f t="shared" si="8"/>
        <v/>
      </c>
      <c r="AF44" s="55"/>
      <c r="AG44" s="58"/>
      <c r="AH44" s="56"/>
      <c r="AI44" s="5" t="str">
        <f t="shared" si="9"/>
        <v/>
      </c>
      <c r="AJ44" s="55"/>
      <c r="AK44" s="5" t="str">
        <f t="shared" si="10"/>
        <v/>
      </c>
      <c r="AL44" s="55"/>
      <c r="AM44" s="59"/>
      <c r="AN44" s="56"/>
      <c r="AO44" s="5" t="str">
        <f t="shared" si="11"/>
        <v/>
      </c>
      <c r="AP44" s="57"/>
      <c r="AQ44" s="5" t="str">
        <f t="shared" si="12"/>
        <v/>
      </c>
      <c r="AR44" s="57"/>
      <c r="AS44" s="60"/>
      <c r="AT44" s="55"/>
      <c r="AU44" s="5" t="str">
        <f t="shared" si="13"/>
        <v/>
      </c>
      <c r="AV44" s="55"/>
      <c r="AW44" s="5" t="str">
        <f t="shared" si="14"/>
        <v/>
      </c>
      <c r="AX44" s="55"/>
      <c r="AY44" s="55"/>
      <c r="AZ44" s="6">
        <f t="shared" si="26"/>
        <v>3</v>
      </c>
      <c r="BA44" s="5">
        <f t="shared" si="32"/>
        <v>42</v>
      </c>
      <c r="BB44" s="7">
        <f t="shared" si="27"/>
        <v>2</v>
      </c>
      <c r="BC44" s="5">
        <f t="shared" si="31"/>
        <v>28</v>
      </c>
      <c r="BD44" s="7">
        <f t="shared" si="18"/>
        <v>5</v>
      </c>
      <c r="BE44" s="8">
        <f t="shared" si="28"/>
        <v>5</v>
      </c>
      <c r="BF44" s="479" t="s">
        <v>153</v>
      </c>
      <c r="BG44" s="475" t="s">
        <v>152</v>
      </c>
    </row>
    <row r="45" spans="1:59" ht="15.75" customHeight="1" x14ac:dyDescent="0.3">
      <c r="A45" s="237" t="s">
        <v>449</v>
      </c>
      <c r="B45" s="249" t="s">
        <v>15</v>
      </c>
      <c r="C45" s="51" t="s">
        <v>381</v>
      </c>
      <c r="D45" s="108"/>
      <c r="E45" s="5" t="str">
        <f t="shared" si="23"/>
        <v/>
      </c>
      <c r="F45" s="108"/>
      <c r="G45" s="5" t="str">
        <f t="shared" si="21"/>
        <v/>
      </c>
      <c r="H45" s="108"/>
      <c r="I45" s="109"/>
      <c r="J45" s="56"/>
      <c r="K45" s="5" t="str">
        <f t="shared" si="1"/>
        <v/>
      </c>
      <c r="L45" s="55"/>
      <c r="M45" s="5" t="str">
        <f t="shared" si="2"/>
        <v/>
      </c>
      <c r="N45" s="55"/>
      <c r="O45" s="59"/>
      <c r="P45" s="55"/>
      <c r="Q45" s="5" t="str">
        <f t="shared" si="3"/>
        <v/>
      </c>
      <c r="R45" s="55"/>
      <c r="S45" s="5" t="str">
        <f t="shared" si="4"/>
        <v/>
      </c>
      <c r="T45" s="55"/>
      <c r="U45" s="58"/>
      <c r="V45" s="234">
        <v>1</v>
      </c>
      <c r="W45" s="5">
        <f>IF(V45*14=0,"",V45*14)</f>
        <v>14</v>
      </c>
      <c r="X45" s="55">
        <v>1</v>
      </c>
      <c r="Y45" s="5">
        <f>IF(X45*14=0,"",X45*14)</f>
        <v>14</v>
      </c>
      <c r="Z45" s="108">
        <v>3</v>
      </c>
      <c r="AA45" s="232" t="s">
        <v>67</v>
      </c>
      <c r="AB45" s="55"/>
      <c r="AC45" s="5" t="str">
        <f t="shared" si="7"/>
        <v/>
      </c>
      <c r="AD45" s="55"/>
      <c r="AE45" s="5" t="str">
        <f t="shared" si="8"/>
        <v/>
      </c>
      <c r="AF45" s="55"/>
      <c r="AG45" s="58"/>
      <c r="AH45" s="56"/>
      <c r="AI45" s="5" t="str">
        <f t="shared" si="9"/>
        <v/>
      </c>
      <c r="AJ45" s="55"/>
      <c r="AK45" s="5" t="str">
        <f t="shared" si="10"/>
        <v/>
      </c>
      <c r="AL45" s="55"/>
      <c r="AM45" s="59"/>
      <c r="AN45" s="56"/>
      <c r="AO45" s="5" t="str">
        <f t="shared" si="11"/>
        <v/>
      </c>
      <c r="AP45" s="57"/>
      <c r="AQ45" s="5" t="str">
        <f t="shared" si="12"/>
        <v/>
      </c>
      <c r="AR45" s="57"/>
      <c r="AS45" s="60"/>
      <c r="AT45" s="55"/>
      <c r="AU45" s="5" t="str">
        <f t="shared" si="13"/>
        <v/>
      </c>
      <c r="AV45" s="55"/>
      <c r="AW45" s="5" t="str">
        <f t="shared" si="14"/>
        <v/>
      </c>
      <c r="AX45" s="55"/>
      <c r="AY45" s="55"/>
      <c r="AZ45" s="6">
        <f t="shared" si="26"/>
        <v>1</v>
      </c>
      <c r="BA45" s="5">
        <f t="shared" si="32"/>
        <v>14</v>
      </c>
      <c r="BB45" s="7">
        <f t="shared" si="27"/>
        <v>1</v>
      </c>
      <c r="BC45" s="5">
        <f t="shared" si="31"/>
        <v>14</v>
      </c>
      <c r="BD45" s="7">
        <f t="shared" si="18"/>
        <v>3</v>
      </c>
      <c r="BE45" s="8">
        <f t="shared" si="28"/>
        <v>2</v>
      </c>
      <c r="BF45" s="479" t="s">
        <v>150</v>
      </c>
      <c r="BG45" s="475" t="s">
        <v>151</v>
      </c>
    </row>
    <row r="46" spans="1:59" ht="15.75" customHeight="1" x14ac:dyDescent="0.3">
      <c r="A46" s="237" t="s">
        <v>385</v>
      </c>
      <c r="B46" s="249" t="s">
        <v>15</v>
      </c>
      <c r="C46" s="51" t="s">
        <v>115</v>
      </c>
      <c r="D46" s="108"/>
      <c r="E46" s="5" t="str">
        <f t="shared" si="23"/>
        <v/>
      </c>
      <c r="F46" s="108"/>
      <c r="G46" s="5" t="str">
        <f t="shared" si="21"/>
        <v/>
      </c>
      <c r="H46" s="108"/>
      <c r="I46" s="109"/>
      <c r="J46" s="56"/>
      <c r="K46" s="5" t="str">
        <f t="shared" si="1"/>
        <v/>
      </c>
      <c r="L46" s="55"/>
      <c r="M46" s="5" t="str">
        <f t="shared" si="2"/>
        <v/>
      </c>
      <c r="N46" s="55"/>
      <c r="O46" s="59"/>
      <c r="P46" s="55"/>
      <c r="Q46" s="5" t="str">
        <f t="shared" si="3"/>
        <v/>
      </c>
      <c r="R46" s="55"/>
      <c r="S46" s="5" t="str">
        <f t="shared" si="4"/>
        <v/>
      </c>
      <c r="T46" s="55"/>
      <c r="U46" s="58"/>
      <c r="V46" s="234">
        <v>3</v>
      </c>
      <c r="W46" s="5">
        <f t="shared" si="29"/>
        <v>42</v>
      </c>
      <c r="X46" s="55">
        <v>2</v>
      </c>
      <c r="Y46" s="5">
        <f t="shared" si="30"/>
        <v>28</v>
      </c>
      <c r="Z46" s="108">
        <v>5</v>
      </c>
      <c r="AA46" s="232" t="s">
        <v>15</v>
      </c>
      <c r="AB46" s="55"/>
      <c r="AC46" s="5" t="str">
        <f t="shared" si="7"/>
        <v/>
      </c>
      <c r="AD46" s="55"/>
      <c r="AE46" s="5" t="str">
        <f t="shared" si="8"/>
        <v/>
      </c>
      <c r="AF46" s="55"/>
      <c r="AG46" s="58"/>
      <c r="AH46" s="56"/>
      <c r="AI46" s="5" t="str">
        <f t="shared" si="9"/>
        <v/>
      </c>
      <c r="AJ46" s="55"/>
      <c r="AK46" s="5" t="str">
        <f t="shared" si="10"/>
        <v/>
      </c>
      <c r="AL46" s="55"/>
      <c r="AM46" s="59"/>
      <c r="AN46" s="56"/>
      <c r="AO46" s="5" t="str">
        <f t="shared" si="11"/>
        <v/>
      </c>
      <c r="AP46" s="57"/>
      <c r="AQ46" s="5" t="str">
        <f t="shared" si="12"/>
        <v/>
      </c>
      <c r="AR46" s="57"/>
      <c r="AS46" s="60"/>
      <c r="AT46" s="55"/>
      <c r="AU46" s="5" t="str">
        <f t="shared" si="13"/>
        <v/>
      </c>
      <c r="AV46" s="55"/>
      <c r="AW46" s="5" t="str">
        <f t="shared" si="14"/>
        <v/>
      </c>
      <c r="AX46" s="55"/>
      <c r="AY46" s="55"/>
      <c r="AZ46" s="6">
        <f t="shared" si="26"/>
        <v>3</v>
      </c>
      <c r="BA46" s="5">
        <f t="shared" si="32"/>
        <v>42</v>
      </c>
      <c r="BB46" s="7">
        <f t="shared" si="27"/>
        <v>2</v>
      </c>
      <c r="BC46" s="5">
        <f t="shared" si="31"/>
        <v>28</v>
      </c>
      <c r="BD46" s="7">
        <f t="shared" si="18"/>
        <v>5</v>
      </c>
      <c r="BE46" s="8">
        <f t="shared" si="28"/>
        <v>5</v>
      </c>
      <c r="BF46" s="479" t="s">
        <v>153</v>
      </c>
      <c r="BG46" s="475" t="s">
        <v>152</v>
      </c>
    </row>
    <row r="47" spans="1:59" ht="15.75" customHeight="1" x14ac:dyDescent="0.3">
      <c r="A47" s="237" t="s">
        <v>386</v>
      </c>
      <c r="B47" s="249" t="s">
        <v>15</v>
      </c>
      <c r="C47" s="51" t="s">
        <v>111</v>
      </c>
      <c r="D47" s="108"/>
      <c r="E47" s="5" t="str">
        <f t="shared" si="23"/>
        <v/>
      </c>
      <c r="F47" s="108"/>
      <c r="G47" s="5" t="str">
        <f t="shared" si="21"/>
        <v/>
      </c>
      <c r="H47" s="108"/>
      <c r="I47" s="109"/>
      <c r="J47" s="56"/>
      <c r="K47" s="5" t="str">
        <f t="shared" si="1"/>
        <v/>
      </c>
      <c r="L47" s="55"/>
      <c r="M47" s="5" t="str">
        <f t="shared" si="2"/>
        <v/>
      </c>
      <c r="N47" s="55"/>
      <c r="O47" s="59"/>
      <c r="P47" s="55"/>
      <c r="Q47" s="5" t="str">
        <f t="shared" si="3"/>
        <v/>
      </c>
      <c r="R47" s="55"/>
      <c r="S47" s="5" t="str">
        <f t="shared" si="4"/>
        <v/>
      </c>
      <c r="T47" s="55"/>
      <c r="U47" s="58"/>
      <c r="V47" s="234">
        <v>2</v>
      </c>
      <c r="W47" s="5">
        <v>28</v>
      </c>
      <c r="X47" s="108">
        <v>2</v>
      </c>
      <c r="Y47" s="5">
        <f t="shared" si="30"/>
        <v>28</v>
      </c>
      <c r="Z47" s="108">
        <v>4</v>
      </c>
      <c r="AA47" s="232" t="s">
        <v>166</v>
      </c>
      <c r="AB47" s="55"/>
      <c r="AC47" s="5" t="str">
        <f t="shared" si="7"/>
        <v/>
      </c>
      <c r="AD47" s="55"/>
      <c r="AE47" s="5" t="str">
        <f t="shared" si="8"/>
        <v/>
      </c>
      <c r="AF47" s="55"/>
      <c r="AG47" s="58"/>
      <c r="AH47" s="56"/>
      <c r="AI47" s="5" t="str">
        <f t="shared" si="9"/>
        <v/>
      </c>
      <c r="AJ47" s="55"/>
      <c r="AK47" s="5" t="str">
        <f t="shared" si="10"/>
        <v/>
      </c>
      <c r="AL47" s="55"/>
      <c r="AM47" s="59"/>
      <c r="AN47" s="56"/>
      <c r="AO47" s="5" t="str">
        <f t="shared" si="11"/>
        <v/>
      </c>
      <c r="AP47" s="57"/>
      <c r="AQ47" s="5" t="str">
        <f t="shared" si="12"/>
        <v/>
      </c>
      <c r="AR47" s="57"/>
      <c r="AS47" s="60"/>
      <c r="AT47" s="55"/>
      <c r="AU47" s="5" t="str">
        <f t="shared" si="13"/>
        <v/>
      </c>
      <c r="AV47" s="55"/>
      <c r="AW47" s="5" t="str">
        <f t="shared" si="14"/>
        <v/>
      </c>
      <c r="AX47" s="55"/>
      <c r="AY47" s="55"/>
      <c r="AZ47" s="6">
        <f t="shared" si="26"/>
        <v>2</v>
      </c>
      <c r="BA47" s="5">
        <f t="shared" si="32"/>
        <v>28</v>
      </c>
      <c r="BB47" s="7">
        <f t="shared" si="27"/>
        <v>2</v>
      </c>
      <c r="BC47" s="5">
        <f t="shared" si="31"/>
        <v>28</v>
      </c>
      <c r="BD47" s="7">
        <f t="shared" si="18"/>
        <v>4</v>
      </c>
      <c r="BE47" s="8">
        <f t="shared" si="28"/>
        <v>4</v>
      </c>
      <c r="BF47" s="479" t="s">
        <v>153</v>
      </c>
      <c r="BG47" s="475" t="s">
        <v>337</v>
      </c>
    </row>
    <row r="48" spans="1:59" ht="15.75" customHeight="1" x14ac:dyDescent="0.3">
      <c r="A48" s="571" t="s">
        <v>558</v>
      </c>
      <c r="B48" s="249" t="s">
        <v>15</v>
      </c>
      <c r="C48" s="51" t="s">
        <v>116</v>
      </c>
      <c r="D48" s="108"/>
      <c r="E48" s="5" t="str">
        <f t="shared" si="23"/>
        <v/>
      </c>
      <c r="F48" s="108"/>
      <c r="G48" s="5" t="str">
        <f t="shared" si="21"/>
        <v/>
      </c>
      <c r="H48" s="108"/>
      <c r="I48" s="109"/>
      <c r="J48" s="56"/>
      <c r="K48" s="5" t="str">
        <f t="shared" si="1"/>
        <v/>
      </c>
      <c r="L48" s="55"/>
      <c r="M48" s="5" t="str">
        <f t="shared" si="2"/>
        <v/>
      </c>
      <c r="N48" s="55"/>
      <c r="O48" s="59"/>
      <c r="P48" s="55"/>
      <c r="Q48" s="5" t="str">
        <f t="shared" si="3"/>
        <v/>
      </c>
      <c r="R48" s="55"/>
      <c r="S48" s="5" t="str">
        <f t="shared" si="4"/>
        <v/>
      </c>
      <c r="T48" s="55"/>
      <c r="U48" s="58"/>
      <c r="V48" s="56"/>
      <c r="W48" s="5" t="str">
        <f t="shared" si="29"/>
        <v/>
      </c>
      <c r="X48" s="55"/>
      <c r="Y48" s="5" t="str">
        <f t="shared" si="30"/>
        <v/>
      </c>
      <c r="Z48" s="55"/>
      <c r="AA48" s="59"/>
      <c r="AB48" s="55"/>
      <c r="AC48" s="5" t="str">
        <f t="shared" si="7"/>
        <v/>
      </c>
      <c r="AD48" s="55"/>
      <c r="AE48" s="5" t="str">
        <f t="shared" si="8"/>
        <v/>
      </c>
      <c r="AF48" s="55"/>
      <c r="AG48" s="58"/>
      <c r="AH48" s="56">
        <v>1</v>
      </c>
      <c r="AI48" s="5">
        <f t="shared" ref="AI48:AI59" si="33">IF(AH48*14=0,"",AH48*14)</f>
        <v>14</v>
      </c>
      <c r="AJ48" s="55">
        <v>1</v>
      </c>
      <c r="AK48" s="5">
        <f t="shared" si="10"/>
        <v>14</v>
      </c>
      <c r="AL48" s="55">
        <v>2</v>
      </c>
      <c r="AM48" s="232" t="s">
        <v>67</v>
      </c>
      <c r="AN48" s="56"/>
      <c r="AO48" s="5" t="str">
        <f t="shared" si="11"/>
        <v/>
      </c>
      <c r="AP48" s="57"/>
      <c r="AQ48" s="5" t="str">
        <f t="shared" si="12"/>
        <v/>
      </c>
      <c r="AR48" s="235"/>
      <c r="AS48" s="233"/>
      <c r="AT48" s="55"/>
      <c r="AU48" s="5" t="str">
        <f t="shared" si="13"/>
        <v/>
      </c>
      <c r="AV48" s="55"/>
      <c r="AW48" s="5" t="str">
        <f t="shared" si="14"/>
        <v/>
      </c>
      <c r="AX48" s="55"/>
      <c r="AY48" s="55"/>
      <c r="AZ48" s="6">
        <f t="shared" ref="AZ48:AZ56" si="34">IF(D48+J48+P48+V48+AB48+AH48+AN48+AT48=0,"",D48+J48+P48+V48+AB48+AH48+AN48+AT48)</f>
        <v>1</v>
      </c>
      <c r="BA48" s="5">
        <f t="shared" si="32"/>
        <v>14</v>
      </c>
      <c r="BB48" s="7">
        <f t="shared" ref="BB48:BB56" si="35">IF(F48+L48+R48+X48+AD48+AJ48+AP48+AV48=0,"",F48+L48+R48+X48+AD48+AJ48+AP48+AV48)</f>
        <v>1</v>
      </c>
      <c r="BC48" s="5">
        <f t="shared" si="31"/>
        <v>14</v>
      </c>
      <c r="BD48" s="7">
        <f t="shared" si="18"/>
        <v>2</v>
      </c>
      <c r="BE48" s="8">
        <f t="shared" ref="BE48:BE55" si="36">IF(D48+F48+L48+J48+P48+R48+V48+X48+AB48+AD48+AH48+AJ48+AN48+AP48+AT48+AV48=0,"",D48+F48+L48+J48+P48+R48+V48+X48+AB48+AD48+AH48+AJ48+AN48+AP48+AT48+AV48)</f>
        <v>2</v>
      </c>
      <c r="BF48" s="480" t="s">
        <v>338</v>
      </c>
      <c r="BG48" s="475" t="s">
        <v>339</v>
      </c>
    </row>
    <row r="49" spans="1:59" ht="15.75" customHeight="1" x14ac:dyDescent="0.3">
      <c r="A49" s="237" t="s">
        <v>143</v>
      </c>
      <c r="B49" s="249" t="s">
        <v>15</v>
      </c>
      <c r="C49" s="51" t="s">
        <v>117</v>
      </c>
      <c r="D49" s="108"/>
      <c r="E49" s="5" t="str">
        <f t="shared" si="23"/>
        <v/>
      </c>
      <c r="F49" s="108"/>
      <c r="G49" s="5" t="str">
        <f t="shared" si="21"/>
        <v/>
      </c>
      <c r="H49" s="108"/>
      <c r="I49" s="109"/>
      <c r="J49" s="56"/>
      <c r="K49" s="5" t="str">
        <f t="shared" si="1"/>
        <v/>
      </c>
      <c r="L49" s="108"/>
      <c r="M49" s="5" t="str">
        <f t="shared" si="2"/>
        <v/>
      </c>
      <c r="N49" s="108"/>
      <c r="O49" s="232"/>
      <c r="P49" s="55"/>
      <c r="Q49" s="5" t="str">
        <f t="shared" si="3"/>
        <v/>
      </c>
      <c r="R49" s="55"/>
      <c r="S49" s="5" t="str">
        <f t="shared" si="4"/>
        <v/>
      </c>
      <c r="T49" s="55"/>
      <c r="U49" s="58"/>
      <c r="V49" s="56"/>
      <c r="W49" s="5" t="str">
        <f t="shared" si="29"/>
        <v/>
      </c>
      <c r="X49" s="55"/>
      <c r="Y49" s="5" t="str">
        <f t="shared" si="30"/>
        <v/>
      </c>
      <c r="Z49" s="55"/>
      <c r="AA49" s="59"/>
      <c r="AB49" s="55"/>
      <c r="AC49" s="5" t="str">
        <f t="shared" si="7"/>
        <v/>
      </c>
      <c r="AD49" s="55"/>
      <c r="AE49" s="5" t="str">
        <f t="shared" si="8"/>
        <v/>
      </c>
      <c r="AF49" s="55"/>
      <c r="AG49" s="58"/>
      <c r="AH49" s="56"/>
      <c r="AI49" s="5" t="str">
        <f t="shared" si="33"/>
        <v/>
      </c>
      <c r="AJ49" s="55"/>
      <c r="AK49" s="5" t="str">
        <f t="shared" si="10"/>
        <v/>
      </c>
      <c r="AL49" s="55"/>
      <c r="AM49" s="232"/>
      <c r="AN49" s="234">
        <v>1</v>
      </c>
      <c r="AO49" s="5">
        <f t="shared" si="11"/>
        <v>14</v>
      </c>
      <c r="AP49" s="235">
        <v>1</v>
      </c>
      <c r="AQ49" s="5">
        <f t="shared" si="12"/>
        <v>14</v>
      </c>
      <c r="AR49" s="235">
        <v>2</v>
      </c>
      <c r="AS49" s="233" t="s">
        <v>15</v>
      </c>
      <c r="AT49" s="55"/>
      <c r="AU49" s="5" t="str">
        <f t="shared" si="13"/>
        <v/>
      </c>
      <c r="AV49" s="55"/>
      <c r="AW49" s="5" t="str">
        <f t="shared" si="14"/>
        <v/>
      </c>
      <c r="AX49" s="55"/>
      <c r="AY49" s="55"/>
      <c r="AZ49" s="6">
        <f t="shared" si="34"/>
        <v>1</v>
      </c>
      <c r="BA49" s="5">
        <f t="shared" si="32"/>
        <v>14</v>
      </c>
      <c r="BB49" s="7">
        <f t="shared" si="35"/>
        <v>1</v>
      </c>
      <c r="BC49" s="5">
        <f t="shared" si="31"/>
        <v>14</v>
      </c>
      <c r="BD49" s="7">
        <f t="shared" si="18"/>
        <v>2</v>
      </c>
      <c r="BE49" s="8">
        <f t="shared" si="36"/>
        <v>2</v>
      </c>
      <c r="BF49" s="479" t="s">
        <v>154</v>
      </c>
      <c r="BG49" s="475" t="s">
        <v>236</v>
      </c>
    </row>
    <row r="50" spans="1:59" ht="15.75" customHeight="1" x14ac:dyDescent="0.3">
      <c r="A50" s="237" t="s">
        <v>125</v>
      </c>
      <c r="B50" s="249" t="s">
        <v>15</v>
      </c>
      <c r="C50" s="51" t="s">
        <v>344</v>
      </c>
      <c r="D50" s="108"/>
      <c r="E50" s="5" t="str">
        <f t="shared" si="23"/>
        <v/>
      </c>
      <c r="F50" s="108"/>
      <c r="G50" s="5" t="str">
        <f t="shared" si="21"/>
        <v/>
      </c>
      <c r="H50" s="108"/>
      <c r="I50" s="109"/>
      <c r="J50" s="56"/>
      <c r="K50" s="5" t="str">
        <f t="shared" si="1"/>
        <v/>
      </c>
      <c r="L50" s="55"/>
      <c r="M50" s="5" t="str">
        <f t="shared" si="2"/>
        <v/>
      </c>
      <c r="N50" s="55"/>
      <c r="O50" s="59"/>
      <c r="P50" s="55"/>
      <c r="Q50" s="5" t="str">
        <f t="shared" si="3"/>
        <v/>
      </c>
      <c r="R50" s="55"/>
      <c r="S50" s="5" t="str">
        <f t="shared" si="4"/>
        <v/>
      </c>
      <c r="T50" s="55"/>
      <c r="U50" s="58"/>
      <c r="V50" s="56"/>
      <c r="W50" s="5" t="str">
        <f t="shared" si="29"/>
        <v/>
      </c>
      <c r="X50" s="55"/>
      <c r="Y50" s="5" t="str">
        <f t="shared" si="30"/>
        <v/>
      </c>
      <c r="Z50" s="55"/>
      <c r="AA50" s="59"/>
      <c r="AB50" s="55"/>
      <c r="AC50" s="5" t="str">
        <f t="shared" si="7"/>
        <v/>
      </c>
      <c r="AD50" s="55"/>
      <c r="AE50" s="5" t="str">
        <f t="shared" si="8"/>
        <v/>
      </c>
      <c r="AF50" s="55"/>
      <c r="AG50" s="58"/>
      <c r="AH50" s="56"/>
      <c r="AI50" s="5" t="str">
        <f t="shared" si="33"/>
        <v/>
      </c>
      <c r="AJ50" s="55">
        <v>6</v>
      </c>
      <c r="AK50" s="5">
        <f>IF(AJ50*15=0,"",AJ50*15)</f>
        <v>90</v>
      </c>
      <c r="AL50" s="55">
        <v>6</v>
      </c>
      <c r="AM50" s="232" t="s">
        <v>67</v>
      </c>
      <c r="AN50" s="56"/>
      <c r="AO50" s="5" t="str">
        <f t="shared" si="11"/>
        <v/>
      </c>
      <c r="AP50" s="57"/>
      <c r="AQ50" s="5" t="str">
        <f t="shared" si="12"/>
        <v/>
      </c>
      <c r="AR50" s="235"/>
      <c r="AS50" s="233"/>
      <c r="AT50" s="55"/>
      <c r="AU50" s="5" t="str">
        <f t="shared" si="13"/>
        <v/>
      </c>
      <c r="AV50" s="55"/>
      <c r="AW50" s="5" t="str">
        <f t="shared" si="14"/>
        <v/>
      </c>
      <c r="AX50" s="55"/>
      <c r="AY50" s="55"/>
      <c r="AZ50" s="6" t="str">
        <f>IF(D50+J50+P50+V50+AB50+AH50+AN50+AT50=0,"",D50+J50+P50+V50+AB50+AH50+AN50+AT50)</f>
        <v/>
      </c>
      <c r="BA50" s="5" t="str">
        <f t="shared" si="32"/>
        <v/>
      </c>
      <c r="BB50" s="7">
        <f>IF(F50+L50+R50+X50+AD50+AJ50+AP50+AV50=0,"",F50+L50+R50+X50+AD50+AJ50+AP50+AV50)</f>
        <v>6</v>
      </c>
      <c r="BC50" s="5">
        <f>IF((L50+F50+R50+X50+AD50+AJ50+AP50+AV50)*14=0,"",(L50+F50+R50+X50+AD50+AJ50+AP50+AV50)*14)</f>
        <v>84</v>
      </c>
      <c r="BD50" s="7">
        <f t="shared" si="18"/>
        <v>6</v>
      </c>
      <c r="BE50" s="8">
        <f>IF(D50+F50+L50+J50+P50+R50+V50+X50+AB50+AD50+AH50+AJ50+AN50+AP50+AT50+AV50=0,"",D50+F50+L50+J50+P50+R50+V50+X50+AB50+AD50+AH50+AJ50+AN50+AP50+AT50+AV50)</f>
        <v>6</v>
      </c>
      <c r="BF50" s="479" t="s">
        <v>154</v>
      </c>
      <c r="BG50" s="475" t="s">
        <v>221</v>
      </c>
    </row>
    <row r="51" spans="1:59" ht="15.75" customHeight="1" x14ac:dyDescent="0.3">
      <c r="A51" s="237" t="s">
        <v>131</v>
      </c>
      <c r="B51" s="249" t="s">
        <v>15</v>
      </c>
      <c r="C51" s="51" t="s">
        <v>345</v>
      </c>
      <c r="D51" s="108"/>
      <c r="E51" s="5" t="str">
        <f t="shared" si="23"/>
        <v/>
      </c>
      <c r="F51" s="108"/>
      <c r="G51" s="5" t="str">
        <f t="shared" si="21"/>
        <v/>
      </c>
      <c r="H51" s="108"/>
      <c r="I51" s="109"/>
      <c r="J51" s="56"/>
      <c r="K51" s="5" t="str">
        <f t="shared" si="1"/>
        <v/>
      </c>
      <c r="L51" s="55"/>
      <c r="M51" s="5" t="str">
        <f t="shared" si="2"/>
        <v/>
      </c>
      <c r="N51" s="55"/>
      <c r="O51" s="59"/>
      <c r="P51" s="55"/>
      <c r="Q51" s="5" t="str">
        <f t="shared" si="3"/>
        <v/>
      </c>
      <c r="R51" s="55"/>
      <c r="S51" s="5" t="str">
        <f t="shared" si="4"/>
        <v/>
      </c>
      <c r="T51" s="55"/>
      <c r="U51" s="58"/>
      <c r="V51" s="56"/>
      <c r="W51" s="5" t="str">
        <f t="shared" si="29"/>
        <v/>
      </c>
      <c r="X51" s="55"/>
      <c r="Y51" s="5" t="str">
        <f t="shared" si="30"/>
        <v/>
      </c>
      <c r="Z51" s="55"/>
      <c r="AA51" s="59"/>
      <c r="AB51" s="55"/>
      <c r="AC51" s="5" t="str">
        <f t="shared" si="7"/>
        <v/>
      </c>
      <c r="AD51" s="55"/>
      <c r="AE51" s="5" t="str">
        <f t="shared" si="8"/>
        <v/>
      </c>
      <c r="AF51" s="55"/>
      <c r="AG51" s="58"/>
      <c r="AH51" s="56"/>
      <c r="AI51" s="5" t="str">
        <f t="shared" si="33"/>
        <v/>
      </c>
      <c r="AJ51" s="55"/>
      <c r="AK51" s="5" t="str">
        <f t="shared" si="10"/>
        <v/>
      </c>
      <c r="AL51" s="55"/>
      <c r="AM51" s="59"/>
      <c r="AN51" s="56"/>
      <c r="AO51" s="5" t="str">
        <f t="shared" si="11"/>
        <v/>
      </c>
      <c r="AP51" s="57">
        <v>6</v>
      </c>
      <c r="AQ51" s="5">
        <f>IF(AP51*15=0,"",AP51*15)</f>
        <v>90</v>
      </c>
      <c r="AR51" s="235">
        <v>6</v>
      </c>
      <c r="AS51" s="233" t="s">
        <v>67</v>
      </c>
      <c r="AT51" s="55"/>
      <c r="AU51" s="5" t="str">
        <f t="shared" si="13"/>
        <v/>
      </c>
      <c r="AV51" s="55"/>
      <c r="AW51" s="5" t="str">
        <f t="shared" si="14"/>
        <v/>
      </c>
      <c r="AX51" s="55"/>
      <c r="AY51" s="55"/>
      <c r="AZ51" s="6" t="str">
        <f>IF(D51+J51+P51+V51+AB51+AH51+AN51+AT51=0,"",D51+J51+P51+V51+AB51+AH51+AN51+AT51)</f>
        <v/>
      </c>
      <c r="BA51" s="5" t="str">
        <f t="shared" si="32"/>
        <v/>
      </c>
      <c r="BB51" s="7">
        <f>IF(F51+L51+R51+X51+AD51+AJ51+AP51+AV51=0,"",F51+L51+R51+X51+AD51+AJ51+AP51+AV51)</f>
        <v>6</v>
      </c>
      <c r="BC51" s="5">
        <f>IF((L51+F51+R51+X51+AD51+AJ51+AP51+AV51)*14=0,"",(L51+F51+R51+X51+AD51+AJ51+AP51+AV51)*14)</f>
        <v>84</v>
      </c>
      <c r="BD51" s="7">
        <f t="shared" si="18"/>
        <v>6</v>
      </c>
      <c r="BE51" s="8">
        <f>IF(D51+F51+L51+J51+P51+R51+V51+X51+AB51+AD51+AH51+AJ51+AN51+AP51+AT51+AV51=0,"",D51+F51+L51+J51+P51+R51+V51+X51+AB51+AD51+AH51+AJ51+AN51+AP51+AT51+AV51)</f>
        <v>6</v>
      </c>
      <c r="BF51" s="479" t="s">
        <v>154</v>
      </c>
      <c r="BG51" s="475" t="s">
        <v>221</v>
      </c>
    </row>
    <row r="52" spans="1:59" ht="15.75" customHeight="1" x14ac:dyDescent="0.3">
      <c r="A52" s="237" t="s">
        <v>465</v>
      </c>
      <c r="B52" s="249" t="s">
        <v>15</v>
      </c>
      <c r="C52" s="51" t="s">
        <v>118</v>
      </c>
      <c r="D52" s="108"/>
      <c r="E52" s="5" t="str">
        <f t="shared" si="23"/>
        <v/>
      </c>
      <c r="F52" s="108">
        <v>2</v>
      </c>
      <c r="G52" s="5">
        <f t="shared" si="21"/>
        <v>28</v>
      </c>
      <c r="H52" s="108">
        <v>2</v>
      </c>
      <c r="I52" s="109" t="s">
        <v>67</v>
      </c>
      <c r="J52" s="56"/>
      <c r="K52" s="5" t="str">
        <f t="shared" si="1"/>
        <v/>
      </c>
      <c r="L52" s="108"/>
      <c r="M52" s="5" t="str">
        <f t="shared" si="2"/>
        <v/>
      </c>
      <c r="N52" s="108"/>
      <c r="O52" s="232"/>
      <c r="P52" s="55"/>
      <c r="Q52" s="5" t="str">
        <f t="shared" si="3"/>
        <v/>
      </c>
      <c r="R52" s="55"/>
      <c r="S52" s="5" t="str">
        <f t="shared" si="4"/>
        <v/>
      </c>
      <c r="T52" s="55"/>
      <c r="U52" s="58"/>
      <c r="V52" s="56"/>
      <c r="W52" s="5" t="str">
        <f t="shared" si="29"/>
        <v/>
      </c>
      <c r="X52" s="55"/>
      <c r="Y52" s="5" t="str">
        <f t="shared" si="30"/>
        <v/>
      </c>
      <c r="Z52" s="55"/>
      <c r="AA52" s="59"/>
      <c r="AB52" s="55"/>
      <c r="AC52" s="5" t="str">
        <f t="shared" si="7"/>
        <v/>
      </c>
      <c r="AD52" s="55"/>
      <c r="AE52" s="5" t="str">
        <f t="shared" si="8"/>
        <v/>
      </c>
      <c r="AF52" s="55"/>
      <c r="AG52" s="58"/>
      <c r="AH52" s="56"/>
      <c r="AI52" s="5" t="str">
        <f t="shared" si="33"/>
        <v/>
      </c>
      <c r="AJ52" s="55"/>
      <c r="AK52" s="5" t="str">
        <f t="shared" si="10"/>
        <v/>
      </c>
      <c r="AL52" s="55"/>
      <c r="AM52" s="59"/>
      <c r="AN52" s="56"/>
      <c r="AO52" s="5" t="str">
        <f t="shared" si="11"/>
        <v/>
      </c>
      <c r="AP52" s="57"/>
      <c r="AQ52" s="5" t="str">
        <f t="shared" si="12"/>
        <v/>
      </c>
      <c r="AR52" s="235"/>
      <c r="AS52" s="233"/>
      <c r="AT52" s="55"/>
      <c r="AU52" s="5" t="str">
        <f t="shared" si="13"/>
        <v/>
      </c>
      <c r="AV52" s="55"/>
      <c r="AW52" s="5" t="str">
        <f t="shared" si="14"/>
        <v/>
      </c>
      <c r="AX52" s="55"/>
      <c r="AY52" s="55"/>
      <c r="AZ52" s="6"/>
      <c r="BA52" s="5" t="str">
        <f t="shared" si="32"/>
        <v/>
      </c>
      <c r="BB52" s="7">
        <f>IF(F52+L52+R52+X52+AD52+AJ52+AP52+AV52=0,"",F52+L52+R52+X52+AD52+AJ52+AP52+AV52)</f>
        <v>2</v>
      </c>
      <c r="BC52" s="5">
        <f>IF((L52+F52+R52+X52+AD52+AJ52+AP52+AV52)*14=0,"",(L52+F52+R52+X52+AD52+AJ52+AP52+AV52)*14)</f>
        <v>28</v>
      </c>
      <c r="BD52" s="7">
        <f t="shared" si="18"/>
        <v>2</v>
      </c>
      <c r="BE52" s="8">
        <f>IF(D52+F52+L52+J52+P52+R52+V52+X52+AB52+AD52+AH52+AJ52+AN52+AP52+AT52+AV52=0,"",D52+F52+L52+J52+P52+R52+V52+X52+AB52+AD52+AH52+AJ52+AN52+AP52+AT52+AV52)</f>
        <v>2</v>
      </c>
      <c r="BF52" s="480" t="s">
        <v>139</v>
      </c>
      <c r="BG52" s="475" t="s">
        <v>137</v>
      </c>
    </row>
    <row r="53" spans="1:59" ht="15.75" customHeight="1" x14ac:dyDescent="0.3">
      <c r="A53" s="237" t="s">
        <v>463</v>
      </c>
      <c r="B53" s="249" t="s">
        <v>15</v>
      </c>
      <c r="C53" s="51" t="s">
        <v>85</v>
      </c>
      <c r="D53" s="108"/>
      <c r="E53" s="5" t="str">
        <f t="shared" si="23"/>
        <v/>
      </c>
      <c r="F53" s="108"/>
      <c r="G53" s="5" t="str">
        <f t="shared" si="21"/>
        <v/>
      </c>
      <c r="H53" s="108"/>
      <c r="I53" s="109"/>
      <c r="J53" s="56"/>
      <c r="K53" s="5" t="str">
        <f t="shared" si="1"/>
        <v/>
      </c>
      <c r="L53" s="108">
        <v>2</v>
      </c>
      <c r="M53" s="5">
        <f t="shared" si="2"/>
        <v>28</v>
      </c>
      <c r="N53" s="108">
        <v>2</v>
      </c>
      <c r="O53" s="233" t="s">
        <v>67</v>
      </c>
      <c r="P53" s="55"/>
      <c r="Q53" s="5" t="str">
        <f t="shared" si="3"/>
        <v/>
      </c>
      <c r="R53" s="55"/>
      <c r="S53" s="5" t="str">
        <f t="shared" si="4"/>
        <v/>
      </c>
      <c r="T53" s="55"/>
      <c r="U53" s="58"/>
      <c r="V53" s="56"/>
      <c r="W53" s="5" t="str">
        <f t="shared" si="29"/>
        <v/>
      </c>
      <c r="X53" s="55"/>
      <c r="Y53" s="5" t="str">
        <f t="shared" si="30"/>
        <v/>
      </c>
      <c r="Z53" s="55"/>
      <c r="AA53" s="59"/>
      <c r="AB53" s="55"/>
      <c r="AC53" s="5" t="str">
        <f t="shared" si="7"/>
        <v/>
      </c>
      <c r="AD53" s="55"/>
      <c r="AE53" s="5" t="str">
        <f t="shared" si="8"/>
        <v/>
      </c>
      <c r="AF53" s="55"/>
      <c r="AG53" s="58"/>
      <c r="AH53" s="56"/>
      <c r="AI53" s="5" t="str">
        <f t="shared" si="33"/>
        <v/>
      </c>
      <c r="AJ53" s="55"/>
      <c r="AK53" s="5" t="str">
        <f t="shared" si="10"/>
        <v/>
      </c>
      <c r="AL53" s="55"/>
      <c r="AM53" s="59"/>
      <c r="AN53" s="56"/>
      <c r="AO53" s="5" t="str">
        <f t="shared" si="11"/>
        <v/>
      </c>
      <c r="AP53" s="57"/>
      <c r="AQ53" s="5" t="str">
        <f t="shared" si="12"/>
        <v/>
      </c>
      <c r="AR53" s="235"/>
      <c r="AS53" s="233"/>
      <c r="AT53" s="55"/>
      <c r="AU53" s="5" t="str">
        <f t="shared" si="13"/>
        <v/>
      </c>
      <c r="AV53" s="55"/>
      <c r="AW53" s="5" t="str">
        <f t="shared" si="14"/>
        <v/>
      </c>
      <c r="AX53" s="55"/>
      <c r="AY53" s="55"/>
      <c r="AZ53" s="6" t="str">
        <f t="shared" si="34"/>
        <v/>
      </c>
      <c r="BA53" s="5" t="str">
        <f t="shared" si="32"/>
        <v/>
      </c>
      <c r="BB53" s="7">
        <f t="shared" si="35"/>
        <v>2</v>
      </c>
      <c r="BC53" s="5">
        <f t="shared" si="31"/>
        <v>28</v>
      </c>
      <c r="BD53" s="7">
        <f t="shared" si="18"/>
        <v>2</v>
      </c>
      <c r="BE53" s="8">
        <f t="shared" si="36"/>
        <v>2</v>
      </c>
      <c r="BF53" s="480" t="s">
        <v>139</v>
      </c>
      <c r="BG53" s="475" t="s">
        <v>137</v>
      </c>
    </row>
    <row r="54" spans="1:59" ht="15.75" customHeight="1" x14ac:dyDescent="0.3">
      <c r="A54" s="237" t="s">
        <v>462</v>
      </c>
      <c r="B54" s="249" t="s">
        <v>15</v>
      </c>
      <c r="C54" s="51" t="s">
        <v>86</v>
      </c>
      <c r="D54" s="108"/>
      <c r="E54" s="5" t="str">
        <f t="shared" si="23"/>
        <v/>
      </c>
      <c r="F54" s="108"/>
      <c r="G54" s="5" t="str">
        <f t="shared" si="21"/>
        <v/>
      </c>
      <c r="H54" s="108"/>
      <c r="I54" s="109"/>
      <c r="J54" s="56"/>
      <c r="K54" s="5" t="str">
        <f t="shared" si="1"/>
        <v/>
      </c>
      <c r="L54" s="55"/>
      <c r="M54" s="5" t="str">
        <f t="shared" si="2"/>
        <v/>
      </c>
      <c r="N54" s="55"/>
      <c r="O54" s="59"/>
      <c r="P54" s="55"/>
      <c r="Q54" s="5" t="str">
        <f t="shared" si="3"/>
        <v/>
      </c>
      <c r="R54" s="108">
        <v>2</v>
      </c>
      <c r="S54" s="5">
        <f t="shared" si="4"/>
        <v>28</v>
      </c>
      <c r="T54" s="108">
        <v>2</v>
      </c>
      <c r="U54" s="109" t="s">
        <v>67</v>
      </c>
      <c r="V54" s="56"/>
      <c r="W54" s="5" t="str">
        <f t="shared" si="29"/>
        <v/>
      </c>
      <c r="X54" s="55"/>
      <c r="Y54" s="5" t="str">
        <f t="shared" si="30"/>
        <v/>
      </c>
      <c r="Z54" s="55"/>
      <c r="AA54" s="59"/>
      <c r="AB54" s="55"/>
      <c r="AC54" s="5" t="str">
        <f t="shared" si="7"/>
        <v/>
      </c>
      <c r="AD54" s="55"/>
      <c r="AE54" s="5" t="str">
        <f t="shared" si="8"/>
        <v/>
      </c>
      <c r="AF54" s="55"/>
      <c r="AG54" s="58"/>
      <c r="AH54" s="56"/>
      <c r="AI54" s="5" t="str">
        <f t="shared" si="33"/>
        <v/>
      </c>
      <c r="AJ54" s="55"/>
      <c r="AK54" s="5" t="str">
        <f t="shared" si="10"/>
        <v/>
      </c>
      <c r="AL54" s="55"/>
      <c r="AM54" s="59"/>
      <c r="AN54" s="56"/>
      <c r="AO54" s="5" t="str">
        <f t="shared" si="11"/>
        <v/>
      </c>
      <c r="AP54" s="57"/>
      <c r="AQ54" s="5" t="str">
        <f t="shared" si="12"/>
        <v/>
      </c>
      <c r="AR54" s="57"/>
      <c r="AS54" s="60"/>
      <c r="AT54" s="55"/>
      <c r="AU54" s="5" t="str">
        <f t="shared" si="13"/>
        <v/>
      </c>
      <c r="AV54" s="55"/>
      <c r="AW54" s="5" t="str">
        <f t="shared" si="14"/>
        <v/>
      </c>
      <c r="AX54" s="55"/>
      <c r="AY54" s="55"/>
      <c r="AZ54" s="6" t="str">
        <f t="shared" si="34"/>
        <v/>
      </c>
      <c r="BA54" s="5" t="str">
        <f t="shared" si="32"/>
        <v/>
      </c>
      <c r="BB54" s="7">
        <f t="shared" si="35"/>
        <v>2</v>
      </c>
      <c r="BC54" s="5">
        <f t="shared" si="31"/>
        <v>28</v>
      </c>
      <c r="BD54" s="7">
        <f t="shared" si="18"/>
        <v>2</v>
      </c>
      <c r="BE54" s="8">
        <f t="shared" si="36"/>
        <v>2</v>
      </c>
      <c r="BF54" s="480" t="s">
        <v>139</v>
      </c>
      <c r="BG54" s="475" t="s">
        <v>137</v>
      </c>
    </row>
    <row r="55" spans="1:59" s="63" customFormat="1" ht="15.75" customHeight="1" x14ac:dyDescent="0.3">
      <c r="A55" s="237" t="s">
        <v>458</v>
      </c>
      <c r="B55" s="249" t="s">
        <v>15</v>
      </c>
      <c r="C55" s="51" t="s">
        <v>87</v>
      </c>
      <c r="D55" s="108"/>
      <c r="E55" s="5" t="str">
        <f t="shared" si="23"/>
        <v/>
      </c>
      <c r="F55" s="108"/>
      <c r="G55" s="5" t="str">
        <f t="shared" si="21"/>
        <v/>
      </c>
      <c r="H55" s="108"/>
      <c r="I55" s="109"/>
      <c r="J55" s="56"/>
      <c r="K55" s="5" t="str">
        <f t="shared" si="1"/>
        <v/>
      </c>
      <c r="L55" s="55"/>
      <c r="M55" s="5" t="str">
        <f t="shared" si="2"/>
        <v/>
      </c>
      <c r="N55" s="55"/>
      <c r="O55" s="59"/>
      <c r="P55" s="55"/>
      <c r="Q55" s="5" t="str">
        <f t="shared" si="3"/>
        <v/>
      </c>
      <c r="R55" s="55"/>
      <c r="S55" s="5" t="str">
        <f t="shared" si="4"/>
        <v/>
      </c>
      <c r="T55" s="55"/>
      <c r="U55" s="58"/>
      <c r="V55" s="56"/>
      <c r="W55" s="5" t="str">
        <f t="shared" si="29"/>
        <v/>
      </c>
      <c r="X55" s="108">
        <v>2</v>
      </c>
      <c r="Y55" s="5">
        <f t="shared" si="30"/>
        <v>28</v>
      </c>
      <c r="Z55" s="108">
        <v>2</v>
      </c>
      <c r="AA55" s="59" t="s">
        <v>67</v>
      </c>
      <c r="AB55" s="55"/>
      <c r="AC55" s="5" t="str">
        <f t="shared" si="7"/>
        <v/>
      </c>
      <c r="AD55" s="55"/>
      <c r="AE55" s="5" t="str">
        <f t="shared" si="8"/>
        <v/>
      </c>
      <c r="AF55" s="55"/>
      <c r="AG55" s="58"/>
      <c r="AH55" s="56"/>
      <c r="AI55" s="5" t="str">
        <f t="shared" si="33"/>
        <v/>
      </c>
      <c r="AJ55" s="55"/>
      <c r="AK55" s="5" t="str">
        <f t="shared" si="10"/>
        <v/>
      </c>
      <c r="AL55" s="55"/>
      <c r="AM55" s="59"/>
      <c r="AN55" s="56"/>
      <c r="AO55" s="5" t="str">
        <f t="shared" si="11"/>
        <v/>
      </c>
      <c r="AP55" s="57"/>
      <c r="AQ55" s="5" t="str">
        <f t="shared" si="12"/>
        <v/>
      </c>
      <c r="AR55" s="57"/>
      <c r="AS55" s="60"/>
      <c r="AT55" s="55"/>
      <c r="AU55" s="5" t="str">
        <f t="shared" si="13"/>
        <v/>
      </c>
      <c r="AV55" s="55"/>
      <c r="AW55" s="5" t="str">
        <f t="shared" si="14"/>
        <v/>
      </c>
      <c r="AX55" s="55"/>
      <c r="AY55" s="55"/>
      <c r="AZ55" s="6" t="str">
        <f t="shared" si="34"/>
        <v/>
      </c>
      <c r="BA55" s="5" t="str">
        <f t="shared" si="32"/>
        <v/>
      </c>
      <c r="BB55" s="7">
        <f t="shared" si="35"/>
        <v>2</v>
      </c>
      <c r="BC55" s="5">
        <f t="shared" si="31"/>
        <v>28</v>
      </c>
      <c r="BD55" s="7">
        <f t="shared" si="18"/>
        <v>2</v>
      </c>
      <c r="BE55" s="8">
        <f t="shared" si="36"/>
        <v>2</v>
      </c>
      <c r="BF55" s="480" t="s">
        <v>139</v>
      </c>
      <c r="BG55" s="475" t="s">
        <v>137</v>
      </c>
    </row>
    <row r="56" spans="1:59" ht="15.75" customHeight="1" x14ac:dyDescent="0.3">
      <c r="A56" s="237" t="s">
        <v>456</v>
      </c>
      <c r="B56" s="249" t="s">
        <v>15</v>
      </c>
      <c r="C56" s="51" t="s">
        <v>88</v>
      </c>
      <c r="D56" s="108"/>
      <c r="E56" s="5" t="str">
        <f t="shared" si="23"/>
        <v/>
      </c>
      <c r="F56" s="108"/>
      <c r="G56" s="5" t="str">
        <f t="shared" si="21"/>
        <v/>
      </c>
      <c r="H56" s="108"/>
      <c r="I56" s="109"/>
      <c r="J56" s="56"/>
      <c r="K56" s="5" t="str">
        <f t="shared" si="1"/>
        <v/>
      </c>
      <c r="L56" s="55"/>
      <c r="M56" s="5" t="str">
        <f t="shared" si="2"/>
        <v/>
      </c>
      <c r="N56" s="55"/>
      <c r="O56" s="59"/>
      <c r="P56" s="55"/>
      <c r="Q56" s="5" t="str">
        <f t="shared" si="3"/>
        <v/>
      </c>
      <c r="R56" s="55"/>
      <c r="S56" s="5" t="str">
        <f t="shared" si="4"/>
        <v/>
      </c>
      <c r="T56" s="55"/>
      <c r="U56" s="58"/>
      <c r="V56" s="56"/>
      <c r="W56" s="5" t="str">
        <f t="shared" si="29"/>
        <v/>
      </c>
      <c r="X56" s="55"/>
      <c r="Y56" s="5" t="str">
        <f t="shared" si="30"/>
        <v/>
      </c>
      <c r="Z56" s="55"/>
      <c r="AA56" s="59"/>
      <c r="AB56" s="55"/>
      <c r="AC56" s="5" t="str">
        <f t="shared" si="7"/>
        <v/>
      </c>
      <c r="AD56" s="108">
        <v>4</v>
      </c>
      <c r="AE56" s="5">
        <f t="shared" ref="AE56:AE62" si="37">IF(AD56*14=0,"",AD56*14)</f>
        <v>56</v>
      </c>
      <c r="AF56" s="108">
        <v>2</v>
      </c>
      <c r="AG56" s="58" t="s">
        <v>67</v>
      </c>
      <c r="AH56" s="56"/>
      <c r="AI56" s="5" t="str">
        <f t="shared" si="33"/>
        <v/>
      </c>
      <c r="AJ56" s="55"/>
      <c r="AK56" s="5" t="str">
        <f t="shared" si="10"/>
        <v/>
      </c>
      <c r="AL56" s="55"/>
      <c r="AM56" s="59"/>
      <c r="AN56" s="56"/>
      <c r="AO56" s="5" t="str">
        <f t="shared" si="11"/>
        <v/>
      </c>
      <c r="AP56" s="57"/>
      <c r="AQ56" s="5" t="str">
        <f t="shared" si="12"/>
        <v/>
      </c>
      <c r="AR56" s="57"/>
      <c r="AS56" s="60"/>
      <c r="AT56" s="55"/>
      <c r="AU56" s="5" t="str">
        <f t="shared" si="13"/>
        <v/>
      </c>
      <c r="AV56" s="55"/>
      <c r="AW56" s="5" t="str">
        <f t="shared" si="14"/>
        <v/>
      </c>
      <c r="AX56" s="55"/>
      <c r="AY56" s="55"/>
      <c r="AZ56" s="6" t="str">
        <f t="shared" si="34"/>
        <v/>
      </c>
      <c r="BA56" s="5" t="str">
        <f t="shared" si="32"/>
        <v/>
      </c>
      <c r="BB56" s="7">
        <f t="shared" si="35"/>
        <v>4</v>
      </c>
      <c r="BC56" s="5">
        <f t="shared" si="31"/>
        <v>56</v>
      </c>
      <c r="BD56" s="7">
        <f t="shared" si="18"/>
        <v>2</v>
      </c>
      <c r="BE56" s="8">
        <f t="shared" ref="BE56:BE62" si="38">IF(D56+F56+L56+J56+P56+R56+V56+X56+AB56+AD56+AH56+AJ56+AN56+AP56+AT56+AV56=0,"",D56+F56+L56+J56+P56+R56+V56+X56+AB56+AD56+AH56+AJ56+AN56+AP56+AT56+AV56)</f>
        <v>4</v>
      </c>
      <c r="BF56" s="480" t="s">
        <v>139</v>
      </c>
      <c r="BG56" s="477" t="s">
        <v>138</v>
      </c>
    </row>
    <row r="57" spans="1:59" ht="15.75" customHeight="1" x14ac:dyDescent="0.3">
      <c r="A57" s="237" t="s">
        <v>454</v>
      </c>
      <c r="B57" s="249" t="s">
        <v>15</v>
      </c>
      <c r="C57" s="51" t="s">
        <v>89</v>
      </c>
      <c r="D57" s="108"/>
      <c r="E57" s="5" t="str">
        <f t="shared" si="23"/>
        <v/>
      </c>
      <c r="F57" s="108"/>
      <c r="G57" s="5" t="str">
        <f t="shared" si="21"/>
        <v/>
      </c>
      <c r="H57" s="108"/>
      <c r="I57" s="109"/>
      <c r="J57" s="56"/>
      <c r="K57" s="5" t="str">
        <f t="shared" si="1"/>
        <v/>
      </c>
      <c r="L57" s="55"/>
      <c r="M57" s="5" t="str">
        <f t="shared" si="2"/>
        <v/>
      </c>
      <c r="N57" s="55"/>
      <c r="O57" s="59"/>
      <c r="P57" s="55"/>
      <c r="Q57" s="5" t="str">
        <f t="shared" si="3"/>
        <v/>
      </c>
      <c r="R57" s="55"/>
      <c r="S57" s="5" t="str">
        <f t="shared" si="4"/>
        <v/>
      </c>
      <c r="T57" s="55"/>
      <c r="U57" s="58"/>
      <c r="V57" s="56"/>
      <c r="W57" s="5" t="str">
        <f t="shared" si="29"/>
        <v/>
      </c>
      <c r="X57" s="55"/>
      <c r="Y57" s="5" t="str">
        <f t="shared" si="30"/>
        <v/>
      </c>
      <c r="Z57" s="55"/>
      <c r="AA57" s="59"/>
      <c r="AB57" s="55"/>
      <c r="AC57" s="5" t="str">
        <f t="shared" si="7"/>
        <v/>
      </c>
      <c r="AD57" s="55"/>
      <c r="AE57" s="5" t="str">
        <f t="shared" si="37"/>
        <v/>
      </c>
      <c r="AF57" s="55"/>
      <c r="AG57" s="58"/>
      <c r="AH57" s="56"/>
      <c r="AI57" s="5" t="str">
        <f t="shared" si="33"/>
        <v/>
      </c>
      <c r="AJ57" s="55">
        <v>3</v>
      </c>
      <c r="AK57" s="5">
        <f t="shared" si="10"/>
        <v>42</v>
      </c>
      <c r="AL57" s="55">
        <v>2</v>
      </c>
      <c r="AM57" s="59" t="s">
        <v>67</v>
      </c>
      <c r="AN57" s="56"/>
      <c r="AO57" s="5" t="str">
        <f t="shared" si="11"/>
        <v/>
      </c>
      <c r="AP57" s="57"/>
      <c r="AQ57" s="5" t="str">
        <f t="shared" si="12"/>
        <v/>
      </c>
      <c r="AR57" s="57"/>
      <c r="AS57" s="60"/>
      <c r="AT57" s="55"/>
      <c r="AU57" s="5" t="str">
        <f t="shared" si="13"/>
        <v/>
      </c>
      <c r="AV57" s="55"/>
      <c r="AW57" s="5" t="str">
        <f t="shared" si="14"/>
        <v/>
      </c>
      <c r="AX57" s="55"/>
      <c r="AY57" s="55"/>
      <c r="AZ57" s="6" t="str">
        <f t="shared" si="26"/>
        <v/>
      </c>
      <c r="BA57" s="5" t="str">
        <f t="shared" si="32"/>
        <v/>
      </c>
      <c r="BB57" s="7">
        <f t="shared" si="27"/>
        <v>3</v>
      </c>
      <c r="BC57" s="5">
        <f t="shared" si="31"/>
        <v>42</v>
      </c>
      <c r="BD57" s="7">
        <f t="shared" si="18"/>
        <v>2</v>
      </c>
      <c r="BE57" s="8">
        <f t="shared" si="38"/>
        <v>3</v>
      </c>
      <c r="BF57" s="480" t="s">
        <v>139</v>
      </c>
      <c r="BG57" s="477" t="s">
        <v>138</v>
      </c>
    </row>
    <row r="58" spans="1:59" ht="15.75" customHeight="1" x14ac:dyDescent="0.3">
      <c r="A58" s="237" t="s">
        <v>460</v>
      </c>
      <c r="B58" s="249" t="s">
        <v>15</v>
      </c>
      <c r="C58" s="51" t="s">
        <v>90</v>
      </c>
      <c r="D58" s="108"/>
      <c r="E58" s="5" t="str">
        <f t="shared" si="23"/>
        <v/>
      </c>
      <c r="F58" s="108"/>
      <c r="G58" s="5" t="str">
        <f t="shared" si="21"/>
        <v/>
      </c>
      <c r="H58" s="108"/>
      <c r="I58" s="109"/>
      <c r="J58" s="56"/>
      <c r="K58" s="5" t="str">
        <f t="shared" si="1"/>
        <v/>
      </c>
      <c r="L58" s="55"/>
      <c r="M58" s="5" t="str">
        <f t="shared" si="2"/>
        <v/>
      </c>
      <c r="N58" s="55"/>
      <c r="O58" s="59"/>
      <c r="P58" s="55"/>
      <c r="Q58" s="5" t="str">
        <f t="shared" si="3"/>
        <v/>
      </c>
      <c r="R58" s="55"/>
      <c r="S58" s="5" t="str">
        <f t="shared" si="4"/>
        <v/>
      </c>
      <c r="T58" s="55"/>
      <c r="U58" s="58"/>
      <c r="V58" s="56"/>
      <c r="W58" s="5" t="str">
        <f t="shared" si="29"/>
        <v/>
      </c>
      <c r="X58" s="55"/>
      <c r="Y58" s="5" t="str">
        <f t="shared" si="30"/>
        <v/>
      </c>
      <c r="Z58" s="55"/>
      <c r="AA58" s="59"/>
      <c r="AB58" s="55"/>
      <c r="AC58" s="5" t="str">
        <f t="shared" si="7"/>
        <v/>
      </c>
      <c r="AD58" s="55"/>
      <c r="AE58" s="5" t="str">
        <f t="shared" si="37"/>
        <v/>
      </c>
      <c r="AF58" s="55"/>
      <c r="AG58" s="58"/>
      <c r="AH58" s="56"/>
      <c r="AI58" s="5" t="str">
        <f t="shared" si="33"/>
        <v/>
      </c>
      <c r="AJ58" s="55"/>
      <c r="AK58" s="5" t="str">
        <f t="shared" si="10"/>
        <v/>
      </c>
      <c r="AL58" s="55"/>
      <c r="AM58" s="59"/>
      <c r="AN58" s="56"/>
      <c r="AO58" s="5" t="str">
        <f t="shared" si="11"/>
        <v/>
      </c>
      <c r="AP58" s="55">
        <v>3</v>
      </c>
      <c r="AQ58" s="5">
        <f t="shared" si="12"/>
        <v>42</v>
      </c>
      <c r="AR58" s="55">
        <v>2</v>
      </c>
      <c r="AS58" s="59" t="s">
        <v>67</v>
      </c>
      <c r="AT58" s="55"/>
      <c r="AU58" s="5" t="str">
        <f t="shared" si="13"/>
        <v/>
      </c>
      <c r="AV58" s="55"/>
      <c r="AW58" s="5" t="str">
        <f t="shared" si="14"/>
        <v/>
      </c>
      <c r="AX58" s="55"/>
      <c r="AY58" s="55"/>
      <c r="AZ58" s="6" t="str">
        <f t="shared" si="26"/>
        <v/>
      </c>
      <c r="BA58" s="5" t="str">
        <f t="shared" si="32"/>
        <v/>
      </c>
      <c r="BB58" s="7">
        <f t="shared" si="27"/>
        <v>3</v>
      </c>
      <c r="BC58" s="5">
        <f t="shared" si="31"/>
        <v>42</v>
      </c>
      <c r="BD58" s="7">
        <f t="shared" si="18"/>
        <v>2</v>
      </c>
      <c r="BE58" s="8">
        <f t="shared" si="38"/>
        <v>3</v>
      </c>
      <c r="BF58" s="480" t="s">
        <v>139</v>
      </c>
      <c r="BG58" s="477" t="s">
        <v>138</v>
      </c>
    </row>
    <row r="59" spans="1:59" ht="15.75" customHeight="1" x14ac:dyDescent="0.3">
      <c r="A59" s="237"/>
      <c r="B59" s="249" t="s">
        <v>19</v>
      </c>
      <c r="C59" s="54" t="s">
        <v>28</v>
      </c>
      <c r="D59" s="108"/>
      <c r="E59" s="5" t="str">
        <f t="shared" si="23"/>
        <v/>
      </c>
      <c r="F59" s="108"/>
      <c r="G59" s="5" t="str">
        <f t="shared" si="21"/>
        <v/>
      </c>
      <c r="H59" s="108"/>
      <c r="I59" s="109"/>
      <c r="J59" s="56"/>
      <c r="K59" s="5" t="str">
        <f t="shared" si="1"/>
        <v/>
      </c>
      <c r="L59" s="55"/>
      <c r="M59" s="5" t="str">
        <f t="shared" si="2"/>
        <v/>
      </c>
      <c r="N59" s="55"/>
      <c r="O59" s="59"/>
      <c r="P59" s="55"/>
      <c r="Q59" s="5" t="str">
        <f t="shared" si="3"/>
        <v/>
      </c>
      <c r="R59" s="55"/>
      <c r="S59" s="5" t="str">
        <f t="shared" si="4"/>
        <v/>
      </c>
      <c r="T59" s="55"/>
      <c r="U59" s="58"/>
      <c r="V59" s="56"/>
      <c r="W59" s="5" t="str">
        <f t="shared" si="29"/>
        <v/>
      </c>
      <c r="X59" s="55"/>
      <c r="Y59" s="5" t="str">
        <f t="shared" si="30"/>
        <v/>
      </c>
      <c r="Z59" s="55"/>
      <c r="AA59" s="59"/>
      <c r="AB59" s="55">
        <v>2</v>
      </c>
      <c r="AC59" s="5">
        <f>IF(AB59*14=0,"",AB59*14)</f>
        <v>28</v>
      </c>
      <c r="AD59" s="55"/>
      <c r="AE59" s="5" t="str">
        <f t="shared" si="37"/>
        <v/>
      </c>
      <c r="AF59" s="55">
        <v>3</v>
      </c>
      <c r="AG59" s="58"/>
      <c r="AH59" s="56"/>
      <c r="AI59" s="5" t="str">
        <f t="shared" si="33"/>
        <v/>
      </c>
      <c r="AJ59" s="55"/>
      <c r="AK59" s="5" t="str">
        <f t="shared" si="10"/>
        <v/>
      </c>
      <c r="AL59" s="55"/>
      <c r="AM59" s="59"/>
      <c r="AN59" s="56"/>
      <c r="AO59" s="5" t="str">
        <f t="shared" si="11"/>
        <v/>
      </c>
      <c r="AP59" s="57"/>
      <c r="AQ59" s="5" t="str">
        <f t="shared" si="12"/>
        <v/>
      </c>
      <c r="AR59" s="57"/>
      <c r="AS59" s="60"/>
      <c r="AT59" s="55"/>
      <c r="AU59" s="5" t="str">
        <f t="shared" si="13"/>
        <v/>
      </c>
      <c r="AV59" s="55"/>
      <c r="AW59" s="5" t="str">
        <f t="shared" si="14"/>
        <v/>
      </c>
      <c r="AX59" s="55"/>
      <c r="AY59" s="55"/>
      <c r="AZ59" s="6">
        <f t="shared" si="26"/>
        <v>2</v>
      </c>
      <c r="BA59" s="5">
        <f t="shared" si="32"/>
        <v>28</v>
      </c>
      <c r="BB59" s="7" t="str">
        <f t="shared" si="27"/>
        <v/>
      </c>
      <c r="BC59" s="5" t="str">
        <f>IF((L59+F59+R59+X59+AD59+AJ59+AP59+AV59)*14=0,"",(L59+F59+R59+X59+AD59+AJ59+AP59+AV59)*14)</f>
        <v/>
      </c>
      <c r="BD59" s="7">
        <f t="shared" si="18"/>
        <v>3</v>
      </c>
      <c r="BE59" s="8">
        <f t="shared" si="38"/>
        <v>2</v>
      </c>
      <c r="BF59" s="481"/>
      <c r="BG59" s="478"/>
    </row>
    <row r="60" spans="1:59" ht="15.75" customHeight="1" x14ac:dyDescent="0.3">
      <c r="A60" s="237"/>
      <c r="B60" s="249" t="s">
        <v>19</v>
      </c>
      <c r="C60" s="54" t="s">
        <v>29</v>
      </c>
      <c r="D60" s="108"/>
      <c r="E60" s="5" t="str">
        <f t="shared" si="23"/>
        <v/>
      </c>
      <c r="F60" s="108"/>
      <c r="G60" s="5" t="str">
        <f t="shared" si="21"/>
        <v/>
      </c>
      <c r="H60" s="108"/>
      <c r="I60" s="109"/>
      <c r="J60" s="56"/>
      <c r="K60" s="5" t="str">
        <f t="shared" si="1"/>
        <v/>
      </c>
      <c r="L60" s="55"/>
      <c r="M60" s="5" t="str">
        <f t="shared" si="2"/>
        <v/>
      </c>
      <c r="N60" s="55"/>
      <c r="O60" s="59"/>
      <c r="P60" s="55"/>
      <c r="Q60" s="5" t="str">
        <f t="shared" si="3"/>
        <v/>
      </c>
      <c r="R60" s="55"/>
      <c r="S60" s="5" t="str">
        <f t="shared" si="4"/>
        <v/>
      </c>
      <c r="T60" s="55"/>
      <c r="U60" s="58"/>
      <c r="V60" s="56"/>
      <c r="W60" s="5" t="str">
        <f t="shared" si="29"/>
        <v/>
      </c>
      <c r="X60" s="55"/>
      <c r="Y60" s="5" t="str">
        <f t="shared" si="30"/>
        <v/>
      </c>
      <c r="Z60" s="55"/>
      <c r="AA60" s="59"/>
      <c r="AB60" s="55"/>
      <c r="AC60" s="5" t="str">
        <f>IF(AB60*14=0,"",AB60*14)</f>
        <v/>
      </c>
      <c r="AD60" s="55"/>
      <c r="AE60" s="5" t="str">
        <f t="shared" si="37"/>
        <v/>
      </c>
      <c r="AF60" s="55"/>
      <c r="AG60" s="58"/>
      <c r="AH60" s="56">
        <v>2</v>
      </c>
      <c r="AI60" s="5">
        <f>IF(AH60*14=0,"",AH60*14)</f>
        <v>28</v>
      </c>
      <c r="AJ60" s="55"/>
      <c r="AK60" s="5" t="str">
        <f t="shared" si="10"/>
        <v/>
      </c>
      <c r="AL60" s="55">
        <v>3</v>
      </c>
      <c r="AM60" s="59"/>
      <c r="AN60" s="56"/>
      <c r="AO60" s="5" t="str">
        <f t="shared" si="11"/>
        <v/>
      </c>
      <c r="AP60" s="57"/>
      <c r="AQ60" s="5" t="str">
        <f t="shared" si="12"/>
        <v/>
      </c>
      <c r="AR60" s="57"/>
      <c r="AS60" s="60"/>
      <c r="AT60" s="55"/>
      <c r="AU60" s="5" t="str">
        <f t="shared" si="13"/>
        <v/>
      </c>
      <c r="AV60" s="55"/>
      <c r="AW60" s="5" t="str">
        <f t="shared" si="14"/>
        <v/>
      </c>
      <c r="AX60" s="55"/>
      <c r="AY60" s="55"/>
      <c r="AZ60" s="6">
        <f t="shared" si="26"/>
        <v>2</v>
      </c>
      <c r="BA60" s="5">
        <f t="shared" si="32"/>
        <v>28</v>
      </c>
      <c r="BB60" s="7" t="str">
        <f t="shared" si="27"/>
        <v/>
      </c>
      <c r="BC60" s="5" t="str">
        <f>IF((L60+F60+R60+X60+AD60+AJ60+AP60+AV60)*14=0,"",(L60+F60+R60+X60+AD60+AJ60+AP60+AV60)*14)</f>
        <v/>
      </c>
      <c r="BD60" s="7">
        <f t="shared" si="18"/>
        <v>3</v>
      </c>
      <c r="BE60" s="8">
        <f t="shared" si="38"/>
        <v>2</v>
      </c>
      <c r="BF60" s="481"/>
      <c r="BG60" s="478"/>
    </row>
    <row r="61" spans="1:59" ht="15.75" customHeight="1" x14ac:dyDescent="0.3">
      <c r="A61" s="237"/>
      <c r="B61" s="249" t="s">
        <v>19</v>
      </c>
      <c r="C61" s="54" t="s">
        <v>30</v>
      </c>
      <c r="D61" s="108"/>
      <c r="E61" s="5" t="str">
        <f t="shared" si="23"/>
        <v/>
      </c>
      <c r="F61" s="108"/>
      <c r="G61" s="5" t="str">
        <f t="shared" si="21"/>
        <v/>
      </c>
      <c r="H61" s="108"/>
      <c r="I61" s="109"/>
      <c r="J61" s="56"/>
      <c r="K61" s="5" t="str">
        <f t="shared" si="1"/>
        <v/>
      </c>
      <c r="L61" s="55"/>
      <c r="M61" s="5" t="str">
        <f t="shared" si="2"/>
        <v/>
      </c>
      <c r="N61" s="55"/>
      <c r="O61" s="59"/>
      <c r="P61" s="55"/>
      <c r="Q61" s="5" t="str">
        <f t="shared" si="3"/>
        <v/>
      </c>
      <c r="R61" s="55"/>
      <c r="S61" s="5" t="str">
        <f t="shared" si="4"/>
        <v/>
      </c>
      <c r="T61" s="55"/>
      <c r="U61" s="58"/>
      <c r="V61" s="56"/>
      <c r="W61" s="5" t="str">
        <f t="shared" si="29"/>
        <v/>
      </c>
      <c r="X61" s="55"/>
      <c r="Y61" s="5" t="str">
        <f t="shared" si="30"/>
        <v/>
      </c>
      <c r="Z61" s="55"/>
      <c r="AA61" s="59"/>
      <c r="AB61" s="55"/>
      <c r="AC61" s="5" t="str">
        <f>IF(AB61*14=0,"",AB61*14)</f>
        <v/>
      </c>
      <c r="AD61" s="55"/>
      <c r="AE61" s="5" t="str">
        <f t="shared" si="37"/>
        <v/>
      </c>
      <c r="AF61" s="55"/>
      <c r="AG61" s="58"/>
      <c r="AH61" s="56"/>
      <c r="AI61" s="5" t="str">
        <f>IF(AH61*14=0,"",AH61*14)</f>
        <v/>
      </c>
      <c r="AJ61" s="55"/>
      <c r="AK61" s="5" t="str">
        <f t="shared" si="10"/>
        <v/>
      </c>
      <c r="AL61" s="55"/>
      <c r="AM61" s="59"/>
      <c r="AN61" s="56">
        <v>2</v>
      </c>
      <c r="AO61" s="5">
        <f t="shared" si="11"/>
        <v>28</v>
      </c>
      <c r="AP61" s="57"/>
      <c r="AQ61" s="5" t="str">
        <f t="shared" si="12"/>
        <v/>
      </c>
      <c r="AR61" s="57">
        <v>3</v>
      </c>
      <c r="AS61" s="60"/>
      <c r="AT61" s="55"/>
      <c r="AU61" s="5" t="str">
        <f t="shared" si="13"/>
        <v/>
      </c>
      <c r="AV61" s="55"/>
      <c r="AW61" s="5" t="str">
        <f t="shared" si="14"/>
        <v/>
      </c>
      <c r="AX61" s="55"/>
      <c r="AY61" s="55"/>
      <c r="AZ61" s="6">
        <f t="shared" si="26"/>
        <v>2</v>
      </c>
      <c r="BA61" s="5">
        <f t="shared" si="32"/>
        <v>28</v>
      </c>
      <c r="BB61" s="7" t="str">
        <f t="shared" si="27"/>
        <v/>
      </c>
      <c r="BC61" s="5" t="str">
        <f>IF((L61+F61+R61+X61+AD61+AJ61+AP61+AV61)*14=0,"",(L61+F61+R61+X61+AD61+AJ61+AP61+AV61)*14)</f>
        <v/>
      </c>
      <c r="BD61" s="7">
        <f t="shared" si="18"/>
        <v>3</v>
      </c>
      <c r="BE61" s="8">
        <f t="shared" si="38"/>
        <v>2</v>
      </c>
      <c r="BF61" s="481"/>
      <c r="BG61" s="478"/>
    </row>
    <row r="62" spans="1:59" ht="15.75" customHeight="1" thickBot="1" x14ac:dyDescent="0.35">
      <c r="A62" s="238"/>
      <c r="B62" s="249" t="s">
        <v>19</v>
      </c>
      <c r="C62" s="54" t="s">
        <v>43</v>
      </c>
      <c r="D62" s="108"/>
      <c r="E62" s="5" t="str">
        <f t="shared" si="23"/>
        <v/>
      </c>
      <c r="F62" s="108"/>
      <c r="G62" s="5" t="str">
        <f t="shared" si="21"/>
        <v/>
      </c>
      <c r="H62" s="108"/>
      <c r="I62" s="109"/>
      <c r="J62" s="56"/>
      <c r="K62" s="5" t="str">
        <f t="shared" si="1"/>
        <v/>
      </c>
      <c r="L62" s="55"/>
      <c r="M62" s="5" t="str">
        <f t="shared" si="2"/>
        <v/>
      </c>
      <c r="N62" s="55"/>
      <c r="O62" s="59"/>
      <c r="P62" s="55"/>
      <c r="Q62" s="5" t="str">
        <f t="shared" si="3"/>
        <v/>
      </c>
      <c r="R62" s="55"/>
      <c r="S62" s="5" t="str">
        <f t="shared" si="4"/>
        <v/>
      </c>
      <c r="T62" s="55"/>
      <c r="U62" s="58"/>
      <c r="V62" s="56"/>
      <c r="W62" s="5" t="str">
        <f t="shared" si="29"/>
        <v/>
      </c>
      <c r="X62" s="55"/>
      <c r="Y62" s="5" t="str">
        <f t="shared" si="30"/>
        <v/>
      </c>
      <c r="Z62" s="55"/>
      <c r="AA62" s="59"/>
      <c r="AB62" s="55"/>
      <c r="AC62" s="5" t="str">
        <f>IF(AB62*14=0,"",AB62*14)</f>
        <v/>
      </c>
      <c r="AD62" s="55"/>
      <c r="AE62" s="5" t="str">
        <f t="shared" si="37"/>
        <v/>
      </c>
      <c r="AF62" s="55"/>
      <c r="AG62" s="58"/>
      <c r="AH62" s="56"/>
      <c r="AI62" s="5" t="str">
        <f>IF(AH62*14=0,"",AH62*14)</f>
        <v/>
      </c>
      <c r="AJ62" s="55"/>
      <c r="AK62" s="5" t="str">
        <f t="shared" si="10"/>
        <v/>
      </c>
      <c r="AL62" s="55"/>
      <c r="AM62" s="59"/>
      <c r="AN62" s="56"/>
      <c r="AO62" s="5" t="str">
        <f t="shared" si="11"/>
        <v/>
      </c>
      <c r="AP62" s="57"/>
      <c r="AQ62" s="5" t="str">
        <f t="shared" si="12"/>
        <v/>
      </c>
      <c r="AR62" s="57"/>
      <c r="AS62" s="60"/>
      <c r="AT62" s="55">
        <v>2</v>
      </c>
      <c r="AU62" s="5">
        <f t="shared" si="13"/>
        <v>28</v>
      </c>
      <c r="AV62" s="55"/>
      <c r="AW62" s="5" t="str">
        <f t="shared" si="14"/>
        <v/>
      </c>
      <c r="AX62" s="55">
        <v>3</v>
      </c>
      <c r="AY62" s="55"/>
      <c r="AZ62" s="6">
        <f t="shared" si="26"/>
        <v>2</v>
      </c>
      <c r="BA62" s="5">
        <f t="shared" si="32"/>
        <v>28</v>
      </c>
      <c r="BB62" s="7" t="str">
        <f t="shared" si="27"/>
        <v/>
      </c>
      <c r="BC62" s="5" t="str">
        <f>IF((L62+F62+R62+X62+AD62+AJ62+AP62+AV62)*14=0,"",(L62+F62+R62+X62+AD62+AJ62+AP62+AV62)*14)</f>
        <v/>
      </c>
      <c r="BD62" s="7">
        <f t="shared" si="18"/>
        <v>3</v>
      </c>
      <c r="BE62" s="217">
        <f t="shared" si="38"/>
        <v>2</v>
      </c>
      <c r="BF62" s="481"/>
      <c r="BG62" s="478"/>
    </row>
    <row r="63" spans="1:59" s="4" customFormat="1" ht="27" customHeight="1" thickBot="1" x14ac:dyDescent="0.4">
      <c r="A63" s="9"/>
      <c r="B63" s="10"/>
      <c r="C63" s="206" t="s">
        <v>54</v>
      </c>
      <c r="D63" s="76">
        <f>SUM(D10:D62)</f>
        <v>11</v>
      </c>
      <c r="E63" s="76">
        <f>SUM(E10:E62)</f>
        <v>154</v>
      </c>
      <c r="F63" s="76">
        <f>SUM(F10:F62)</f>
        <v>17</v>
      </c>
      <c r="G63" s="76">
        <f>SUM(G10:G62)</f>
        <v>246</v>
      </c>
      <c r="H63" s="76">
        <f>SUM(H10:H62)</f>
        <v>28</v>
      </c>
      <c r="I63" s="209" t="s">
        <v>17</v>
      </c>
      <c r="J63" s="76">
        <f>SUM(J10:J62)</f>
        <v>12</v>
      </c>
      <c r="K63" s="76">
        <f>SUM(K10:K62)</f>
        <v>168</v>
      </c>
      <c r="L63" s="76">
        <f>SUM(L10:L62)</f>
        <v>18</v>
      </c>
      <c r="M63" s="76">
        <f>SUM(M10:M62)</f>
        <v>262</v>
      </c>
      <c r="N63" s="76">
        <f>SUM(N10:N62)</f>
        <v>27</v>
      </c>
      <c r="O63" s="209" t="s">
        <v>17</v>
      </c>
      <c r="P63" s="76">
        <f>SUM(P10:P62)</f>
        <v>9</v>
      </c>
      <c r="Q63" s="76">
        <f>SUM(Q10:Q62)</f>
        <v>126</v>
      </c>
      <c r="R63" s="76">
        <f>SUM(R10:R62)</f>
        <v>19</v>
      </c>
      <c r="S63" s="76">
        <f>SUM(S10:S62)</f>
        <v>274</v>
      </c>
      <c r="T63" s="76">
        <f>SUM(T10:T62)</f>
        <v>31</v>
      </c>
      <c r="U63" s="209" t="s">
        <v>17</v>
      </c>
      <c r="V63" s="76">
        <f>SUM(V10:V62)</f>
        <v>14</v>
      </c>
      <c r="W63" s="76">
        <f>SUM(W10:W62)</f>
        <v>196</v>
      </c>
      <c r="X63" s="76">
        <f>SUM(X10:X62)</f>
        <v>15</v>
      </c>
      <c r="Y63" s="76">
        <f>SUM(Y10:Y62)</f>
        <v>210</v>
      </c>
      <c r="Z63" s="76">
        <f>SUM(Z10:Z62)</f>
        <v>31</v>
      </c>
      <c r="AA63" s="209" t="s">
        <v>17</v>
      </c>
      <c r="AB63" s="76">
        <f>SUM(AB10:AB62)</f>
        <v>2</v>
      </c>
      <c r="AC63" s="76">
        <f>SUM(AC10:AC62)</f>
        <v>28</v>
      </c>
      <c r="AD63" s="76">
        <f>SUM(AD10:AD62)</f>
        <v>4</v>
      </c>
      <c r="AE63" s="76">
        <f>SUM(AE10:AE62)</f>
        <v>56</v>
      </c>
      <c r="AF63" s="76">
        <f>SUM(AF10:AF62)</f>
        <v>5</v>
      </c>
      <c r="AG63" s="209" t="s">
        <v>17</v>
      </c>
      <c r="AH63" s="76">
        <f>SUM(AH10:AH62)</f>
        <v>3</v>
      </c>
      <c r="AI63" s="76">
        <f>SUM(AI10:AI62)</f>
        <v>42</v>
      </c>
      <c r="AJ63" s="76">
        <f>SUM(AJ10:AJ62)</f>
        <v>10</v>
      </c>
      <c r="AK63" s="76">
        <f>SUM(AK10:AK62)</f>
        <v>146</v>
      </c>
      <c r="AL63" s="76">
        <f>SUM(AL10:AL62)</f>
        <v>13</v>
      </c>
      <c r="AM63" s="209" t="s">
        <v>17</v>
      </c>
      <c r="AN63" s="76">
        <f>SUM(AN10:AN62)</f>
        <v>3</v>
      </c>
      <c r="AO63" s="76">
        <f>SUM(AO10:AO62)</f>
        <v>42</v>
      </c>
      <c r="AP63" s="76">
        <f>SUM(AP10:AP62)</f>
        <v>10</v>
      </c>
      <c r="AQ63" s="76">
        <f>SUM(AQ10:AQ62)</f>
        <v>146</v>
      </c>
      <c r="AR63" s="76">
        <f>SUM(AR10:AR62)</f>
        <v>13</v>
      </c>
      <c r="AS63" s="209" t="s">
        <v>17</v>
      </c>
      <c r="AT63" s="76">
        <f>SUM(AT10:AT62)</f>
        <v>2</v>
      </c>
      <c r="AU63" s="76">
        <f>SUM(AU10:AU62)</f>
        <v>28</v>
      </c>
      <c r="AV63" s="76">
        <f>SUM(AV10:AV62)</f>
        <v>0</v>
      </c>
      <c r="AW63" s="76">
        <f>SUM(AW10:AW62)</f>
        <v>0</v>
      </c>
      <c r="AX63" s="76">
        <f>SUM(AX10:AX62)</f>
        <v>3</v>
      </c>
      <c r="AY63" s="209" t="s">
        <v>17</v>
      </c>
      <c r="AZ63" s="76">
        <f t="shared" ref="AZ63:BE63" si="39">SUM(AZ10:AZ62)</f>
        <v>56</v>
      </c>
      <c r="BA63" s="76">
        <f t="shared" si="39"/>
        <v>784</v>
      </c>
      <c r="BB63" s="76">
        <f t="shared" si="39"/>
        <v>93</v>
      </c>
      <c r="BC63" s="76">
        <f t="shared" si="39"/>
        <v>1328</v>
      </c>
      <c r="BD63" s="76">
        <f t="shared" si="39"/>
        <v>151</v>
      </c>
      <c r="BE63" s="218">
        <f t="shared" si="39"/>
        <v>149</v>
      </c>
      <c r="BF63" s="25"/>
      <c r="BG63" s="25"/>
    </row>
    <row r="64" spans="1:59" ht="15.75" customHeight="1" x14ac:dyDescent="0.3">
      <c r="A64" s="11"/>
      <c r="B64" s="12"/>
      <c r="C64" s="13" t="s">
        <v>16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662"/>
      <c r="Q64" s="662"/>
      <c r="R64" s="662"/>
      <c r="S64" s="662"/>
      <c r="T64" s="662"/>
      <c r="U64" s="662"/>
      <c r="V64" s="662"/>
      <c r="W64" s="662"/>
      <c r="X64" s="662"/>
      <c r="Y64" s="662"/>
      <c r="Z64" s="662"/>
      <c r="AA64" s="662"/>
      <c r="AB64" s="662"/>
      <c r="AC64" s="662"/>
      <c r="AD64" s="662"/>
      <c r="AE64" s="662"/>
      <c r="AF64" s="662"/>
      <c r="AG64" s="662"/>
      <c r="AH64" s="662"/>
      <c r="AI64" s="662"/>
      <c r="AJ64" s="662"/>
      <c r="AK64" s="662"/>
      <c r="AL64" s="662"/>
      <c r="AM64" s="662"/>
      <c r="AN64" s="662"/>
      <c r="AO64" s="662"/>
      <c r="AP64" s="662"/>
      <c r="AQ64" s="662"/>
      <c r="AR64" s="662"/>
      <c r="AS64" s="662"/>
      <c r="AT64" s="662"/>
      <c r="AU64" s="662"/>
      <c r="AV64" s="662"/>
      <c r="AW64" s="662"/>
      <c r="AX64" s="662"/>
      <c r="AY64" s="662"/>
      <c r="AZ64" s="77"/>
      <c r="BA64" s="78"/>
      <c r="BB64" s="78"/>
      <c r="BC64" s="78"/>
      <c r="BD64" s="78"/>
      <c r="BE64" s="79"/>
    </row>
    <row r="65" spans="1:59" s="100" customFormat="1" ht="15.75" customHeight="1" x14ac:dyDescent="0.3">
      <c r="A65" s="568" t="s">
        <v>503</v>
      </c>
      <c r="B65" s="52" t="s">
        <v>45</v>
      </c>
      <c r="C65" s="569" t="s">
        <v>504</v>
      </c>
      <c r="D65" s="108">
        <v>1</v>
      </c>
      <c r="E65" s="5">
        <f>IF(D65*14=0,"",D65*14)</f>
        <v>14</v>
      </c>
      <c r="F65" s="108">
        <v>2</v>
      </c>
      <c r="G65" s="5">
        <f>IF(F65*14=0,"",F65*14)</f>
        <v>28</v>
      </c>
      <c r="H65" s="108" t="s">
        <v>17</v>
      </c>
      <c r="I65" s="109" t="s">
        <v>93</v>
      </c>
      <c r="J65" s="56"/>
      <c r="K65" s="5" t="str">
        <f>IF(J65*14=0,"",J65*14)</f>
        <v/>
      </c>
      <c r="L65" s="55"/>
      <c r="M65" s="5" t="str">
        <f>IF(L65*14=0,"",L65*14)</f>
        <v/>
      </c>
      <c r="N65" s="55"/>
      <c r="O65" s="59"/>
      <c r="P65" s="55"/>
      <c r="Q65" s="5" t="str">
        <f>IF(P65*14=0,"",P65*14)</f>
        <v/>
      </c>
      <c r="R65" s="55"/>
      <c r="S65" s="5" t="str">
        <f t="shared" ref="S65:S67" si="40">IF(R65*14=0,"",R65*14)</f>
        <v/>
      </c>
      <c r="T65" s="55"/>
      <c r="U65" s="58"/>
      <c r="V65" s="56"/>
      <c r="W65" s="5" t="str">
        <f t="shared" ref="W65:W73" si="41">IF(V65*14=0,"",V65*14)</f>
        <v/>
      </c>
      <c r="X65" s="55"/>
      <c r="Y65" s="5" t="str">
        <f>IF(X65*14=0,"",X65*14)</f>
        <v/>
      </c>
      <c r="Z65" s="55"/>
      <c r="AA65" s="59"/>
      <c r="AB65" s="55"/>
      <c r="AC65" s="5" t="str">
        <f>IF(AB65*14=0,"",AB65*14)</f>
        <v/>
      </c>
      <c r="AD65" s="55"/>
      <c r="AE65" s="5" t="str">
        <f t="shared" ref="AE65:AE73" si="42">IF(AD65*14=0,"",AD65*14)</f>
        <v/>
      </c>
      <c r="AF65" s="55"/>
      <c r="AG65" s="58"/>
      <c r="AH65" s="56"/>
      <c r="AI65" s="5" t="str">
        <f t="shared" ref="AI65:AI70" si="43">IF(AH65*14=0,"",AH65*14)</f>
        <v/>
      </c>
      <c r="AJ65" s="55"/>
      <c r="AK65" s="5" t="str">
        <f t="shared" ref="AK65:AK70" si="44">IF(AJ65*14=0,"",AJ65*14)</f>
        <v/>
      </c>
      <c r="AL65" s="55"/>
      <c r="AM65" s="59"/>
      <c r="AN65" s="56"/>
      <c r="AO65" s="5" t="str">
        <f>IF(AN65*14=0,"",AN65*14)</f>
        <v/>
      </c>
      <c r="AP65" s="57"/>
      <c r="AQ65" s="5" t="str">
        <f>IF(AP65*14=0,"",AP65*14)</f>
        <v/>
      </c>
      <c r="AR65" s="57"/>
      <c r="AS65" s="60"/>
      <c r="AT65" s="55"/>
      <c r="AU65" s="5" t="str">
        <f>IF(AT65*14=0,"",AT65*14)</f>
        <v/>
      </c>
      <c r="AV65" s="55"/>
      <c r="AW65" s="5" t="str">
        <f>IF(AV65*14=0,"",AV65*14)</f>
        <v/>
      </c>
      <c r="AX65" s="55"/>
      <c r="AY65" s="55"/>
      <c r="AZ65" s="6">
        <f t="shared" ref="AZ65:AZ74" si="45">IF(D65+J65+P65+V65+AB65+AH65+AN65+AT65=0,"",D65+J65+P65+V65+AB65+AH65+AN65+AT65)</f>
        <v>1</v>
      </c>
      <c r="BA65" s="5">
        <f>IF((D65+J65+P65+V65+AB65+AH65+AN65+AT65)*14=0,"",(D65+J65+P65+V65+AB65+AH65+AN65+AT65)*14)</f>
        <v>14</v>
      </c>
      <c r="BB65" s="7">
        <f t="shared" ref="BB65:BB74" si="46">IF(F65+L65+R65+X65+AD65+AJ65+AP65+AV65=0,"",F65+L65+R65+X65+AD65+AJ65+AP65+AV65)</f>
        <v>2</v>
      </c>
      <c r="BC65" s="5">
        <f>IF((L65+F65+R65+X65+AD65+AJ65+AP65+AV65)*14=0,"",(L65+F65+R65+X65+AD65+AJ65+AP65+AV65)*14)</f>
        <v>28</v>
      </c>
      <c r="BD65" s="62" t="s">
        <v>17</v>
      </c>
      <c r="BE65" s="8">
        <f t="shared" ref="BE65:BE70" si="47">IF(D65+F65+L65+J65+P65+R65+V65+X65+AB65+AD65+AH65+AJ65+AN65+AP65+AT65+AV65=0,"",D65+F65+L65+J65+P65+R65+V65+X65+AB65+AD65+AH65+AJ65+AN65+AP65+AT65+AV65)</f>
        <v>3</v>
      </c>
      <c r="BF65" s="480" t="s">
        <v>538</v>
      </c>
      <c r="BG65" s="576" t="s">
        <v>539</v>
      </c>
    </row>
    <row r="66" spans="1:59" s="100" customFormat="1" ht="15.75" customHeight="1" x14ac:dyDescent="0.3">
      <c r="A66" s="568" t="s">
        <v>505</v>
      </c>
      <c r="B66" s="52" t="s">
        <v>45</v>
      </c>
      <c r="C66" s="569" t="s">
        <v>510</v>
      </c>
      <c r="D66" s="415"/>
      <c r="E66" s="408"/>
      <c r="F66" s="415"/>
      <c r="G66" s="408"/>
      <c r="H66" s="415"/>
      <c r="I66" s="414"/>
      <c r="J66" s="56">
        <v>2</v>
      </c>
      <c r="K66" s="5">
        <f>IF(J66*14=0,"",J66*14)</f>
        <v>28</v>
      </c>
      <c r="L66" s="55">
        <v>2</v>
      </c>
      <c r="M66" s="5">
        <f>IF(L66*14=0,"",L66*14)</f>
        <v>28</v>
      </c>
      <c r="N66" s="55" t="s">
        <v>17</v>
      </c>
      <c r="O66" s="59" t="s">
        <v>93</v>
      </c>
      <c r="P66" s="407"/>
      <c r="Q66" s="5" t="str">
        <f>IF(P66*14=0,"",P66*14)</f>
        <v/>
      </c>
      <c r="R66" s="407"/>
      <c r="S66" s="5" t="str">
        <f t="shared" si="40"/>
        <v/>
      </c>
      <c r="T66" s="407"/>
      <c r="U66" s="413"/>
      <c r="V66" s="411"/>
      <c r="W66" s="5" t="str">
        <f t="shared" si="41"/>
        <v/>
      </c>
      <c r="X66" s="407"/>
      <c r="Y66" s="5" t="str">
        <f>IF(X66*14=0,"",X66*14)</f>
        <v/>
      </c>
      <c r="Z66" s="407"/>
      <c r="AA66" s="412"/>
      <c r="AB66" s="407"/>
      <c r="AC66" s="5" t="str">
        <f>IF(AB66*14=0,"",AB66*14)</f>
        <v/>
      </c>
      <c r="AD66" s="407"/>
      <c r="AE66" s="5" t="str">
        <f t="shared" si="42"/>
        <v/>
      </c>
      <c r="AF66" s="407"/>
      <c r="AG66" s="413"/>
      <c r="AH66" s="411"/>
      <c r="AI66" s="5" t="str">
        <f t="shared" si="43"/>
        <v/>
      </c>
      <c r="AJ66" s="407"/>
      <c r="AK66" s="5" t="str">
        <f t="shared" si="44"/>
        <v/>
      </c>
      <c r="AL66" s="407"/>
      <c r="AM66" s="412"/>
      <c r="AN66" s="411"/>
      <c r="AO66" s="408"/>
      <c r="AP66" s="410"/>
      <c r="AQ66" s="408"/>
      <c r="AR66" s="410"/>
      <c r="AS66" s="409"/>
      <c r="AT66" s="407"/>
      <c r="AU66" s="408"/>
      <c r="AV66" s="407"/>
      <c r="AW66" s="408"/>
      <c r="AX66" s="407"/>
      <c r="AY66" s="407"/>
      <c r="AZ66" s="6">
        <f t="shared" si="45"/>
        <v>2</v>
      </c>
      <c r="BA66" s="5">
        <f t="shared" ref="BA66:BA70" si="48">IF((D66+J66+P66+V66+AB66+AH66+AN66+AT66)*14=0,"",(D66+J66+P66+V66+AB66+AH66+AN66+AT66)*14)</f>
        <v>28</v>
      </c>
      <c r="BB66" s="7">
        <f t="shared" si="46"/>
        <v>2</v>
      </c>
      <c r="BC66" s="5">
        <f t="shared" ref="BC66:BC70" si="49">IF((L66+F66+R66+X66+AD66+AJ66+AP66+AV66)*14=0,"",(L66+F66+R66+X66+AD66+AJ66+AP66+AV66)*14)</f>
        <v>28</v>
      </c>
      <c r="BD66" s="62" t="s">
        <v>17</v>
      </c>
      <c r="BE66" s="8">
        <f t="shared" si="47"/>
        <v>4</v>
      </c>
      <c r="BF66" s="480" t="s">
        <v>538</v>
      </c>
      <c r="BG66" s="576" t="s">
        <v>539</v>
      </c>
    </row>
    <row r="67" spans="1:59" s="100" customFormat="1" ht="15.75" customHeight="1" x14ac:dyDescent="0.3">
      <c r="A67" s="568" t="s">
        <v>507</v>
      </c>
      <c r="B67" s="52" t="s">
        <v>45</v>
      </c>
      <c r="C67" s="569" t="s">
        <v>511</v>
      </c>
      <c r="D67" s="415"/>
      <c r="E67" s="408"/>
      <c r="F67" s="415"/>
      <c r="G67" s="408"/>
      <c r="H67" s="415"/>
      <c r="I67" s="414"/>
      <c r="J67" s="411"/>
      <c r="K67" s="408"/>
      <c r="L67" s="407"/>
      <c r="M67" s="408"/>
      <c r="N67" s="407"/>
      <c r="O67" s="412"/>
      <c r="P67" s="407">
        <v>2</v>
      </c>
      <c r="Q67" s="5">
        <f>IF(P67*14=0,"",P67*14)</f>
        <v>28</v>
      </c>
      <c r="R67" s="407">
        <v>2</v>
      </c>
      <c r="S67" s="5">
        <f t="shared" si="40"/>
        <v>28</v>
      </c>
      <c r="T67" s="407" t="s">
        <v>17</v>
      </c>
      <c r="U67" s="413" t="s">
        <v>93</v>
      </c>
      <c r="V67" s="411"/>
      <c r="W67" s="5" t="str">
        <f t="shared" si="41"/>
        <v/>
      </c>
      <c r="X67" s="407"/>
      <c r="Y67" s="5" t="str">
        <f>IF(X67*14=0,"",X67*14)</f>
        <v/>
      </c>
      <c r="Z67" s="407"/>
      <c r="AA67" s="412"/>
      <c r="AB67" s="407"/>
      <c r="AC67" s="5" t="str">
        <f>IF(AB67*14=0,"",AB67*14)</f>
        <v/>
      </c>
      <c r="AD67" s="407"/>
      <c r="AE67" s="5" t="str">
        <f t="shared" si="42"/>
        <v/>
      </c>
      <c r="AF67" s="407"/>
      <c r="AG67" s="413"/>
      <c r="AH67" s="411"/>
      <c r="AI67" s="5" t="str">
        <f t="shared" si="43"/>
        <v/>
      </c>
      <c r="AJ67" s="407"/>
      <c r="AK67" s="5" t="str">
        <f t="shared" si="44"/>
        <v/>
      </c>
      <c r="AL67" s="407"/>
      <c r="AM67" s="412"/>
      <c r="AN67" s="411"/>
      <c r="AO67" s="408"/>
      <c r="AP67" s="410"/>
      <c r="AQ67" s="408"/>
      <c r="AR67" s="410"/>
      <c r="AS67" s="409"/>
      <c r="AT67" s="407"/>
      <c r="AU67" s="408"/>
      <c r="AV67" s="407"/>
      <c r="AW67" s="408"/>
      <c r="AX67" s="407"/>
      <c r="AY67" s="407"/>
      <c r="AZ67" s="6">
        <f t="shared" si="45"/>
        <v>2</v>
      </c>
      <c r="BA67" s="5">
        <f t="shared" si="48"/>
        <v>28</v>
      </c>
      <c r="BB67" s="7">
        <f t="shared" si="46"/>
        <v>2</v>
      </c>
      <c r="BC67" s="5">
        <f t="shared" si="49"/>
        <v>28</v>
      </c>
      <c r="BD67" s="62" t="s">
        <v>17</v>
      </c>
      <c r="BE67" s="8">
        <f t="shared" si="47"/>
        <v>4</v>
      </c>
      <c r="BF67" s="480" t="s">
        <v>538</v>
      </c>
      <c r="BG67" s="576" t="s">
        <v>539</v>
      </c>
    </row>
    <row r="68" spans="1:59" s="100" customFormat="1" ht="15.75" customHeight="1" x14ac:dyDescent="0.3">
      <c r="A68" s="568" t="s">
        <v>506</v>
      </c>
      <c r="B68" s="52" t="s">
        <v>45</v>
      </c>
      <c r="C68" s="569" t="s">
        <v>512</v>
      </c>
      <c r="D68" s="415"/>
      <c r="E68" s="408"/>
      <c r="F68" s="415"/>
      <c r="G68" s="408"/>
      <c r="H68" s="415"/>
      <c r="I68" s="414"/>
      <c r="J68" s="411"/>
      <c r="K68" s="408"/>
      <c r="L68" s="407"/>
      <c r="M68" s="408"/>
      <c r="N68" s="407"/>
      <c r="O68" s="412"/>
      <c r="P68" s="407"/>
      <c r="Q68" s="408"/>
      <c r="R68" s="407"/>
      <c r="S68" s="408"/>
      <c r="T68" s="407"/>
      <c r="U68" s="413"/>
      <c r="V68" s="411">
        <v>2</v>
      </c>
      <c r="W68" s="5">
        <f t="shared" si="41"/>
        <v>28</v>
      </c>
      <c r="X68" s="407">
        <v>2</v>
      </c>
      <c r="Y68" s="5">
        <f>IF(X68*14=0,"",X68*14)</f>
        <v>28</v>
      </c>
      <c r="Z68" s="407" t="s">
        <v>17</v>
      </c>
      <c r="AA68" s="412" t="s">
        <v>93</v>
      </c>
      <c r="AB68" s="407"/>
      <c r="AC68" s="5" t="str">
        <f>IF(AB68*14=0,"",AB68*14)</f>
        <v/>
      </c>
      <c r="AD68" s="407"/>
      <c r="AE68" s="5" t="str">
        <f t="shared" si="42"/>
        <v/>
      </c>
      <c r="AF68" s="407"/>
      <c r="AG68" s="413"/>
      <c r="AH68" s="411"/>
      <c r="AI68" s="5" t="str">
        <f t="shared" si="43"/>
        <v/>
      </c>
      <c r="AJ68" s="407"/>
      <c r="AK68" s="5" t="str">
        <f t="shared" si="44"/>
        <v/>
      </c>
      <c r="AL68" s="407"/>
      <c r="AM68" s="412"/>
      <c r="AN68" s="411"/>
      <c r="AO68" s="408"/>
      <c r="AP68" s="410"/>
      <c r="AQ68" s="408"/>
      <c r="AR68" s="410"/>
      <c r="AS68" s="409"/>
      <c r="AT68" s="407"/>
      <c r="AU68" s="408"/>
      <c r="AV68" s="407"/>
      <c r="AW68" s="408"/>
      <c r="AX68" s="407"/>
      <c r="AY68" s="407"/>
      <c r="AZ68" s="6">
        <f t="shared" si="45"/>
        <v>2</v>
      </c>
      <c r="BA68" s="5">
        <f t="shared" si="48"/>
        <v>28</v>
      </c>
      <c r="BB68" s="7">
        <f t="shared" si="46"/>
        <v>2</v>
      </c>
      <c r="BC68" s="5">
        <f t="shared" si="49"/>
        <v>28</v>
      </c>
      <c r="BD68" s="62" t="s">
        <v>17</v>
      </c>
      <c r="BE68" s="8">
        <f t="shared" si="47"/>
        <v>4</v>
      </c>
      <c r="BF68" s="480" t="s">
        <v>538</v>
      </c>
      <c r="BG68" s="576" t="s">
        <v>539</v>
      </c>
    </row>
    <row r="69" spans="1:59" s="100" customFormat="1" ht="15.75" customHeight="1" x14ac:dyDescent="0.3">
      <c r="A69" s="568" t="s">
        <v>508</v>
      </c>
      <c r="B69" s="52" t="s">
        <v>45</v>
      </c>
      <c r="C69" s="569" t="s">
        <v>513</v>
      </c>
      <c r="D69" s="415"/>
      <c r="E69" s="408"/>
      <c r="F69" s="415"/>
      <c r="G69" s="408"/>
      <c r="H69" s="415"/>
      <c r="I69" s="414"/>
      <c r="J69" s="411"/>
      <c r="K69" s="408"/>
      <c r="L69" s="407"/>
      <c r="M69" s="408"/>
      <c r="N69" s="407"/>
      <c r="O69" s="412"/>
      <c r="P69" s="407"/>
      <c r="Q69" s="408"/>
      <c r="R69" s="407"/>
      <c r="S69" s="408"/>
      <c r="T69" s="407"/>
      <c r="U69" s="413"/>
      <c r="V69" s="411"/>
      <c r="W69" s="408"/>
      <c r="X69" s="407"/>
      <c r="Y69" s="408"/>
      <c r="Z69" s="407"/>
      <c r="AA69" s="412"/>
      <c r="AB69" s="407">
        <v>1</v>
      </c>
      <c r="AC69" s="5">
        <f>IF(AB69*14=0,"",AB69*14)</f>
        <v>14</v>
      </c>
      <c r="AD69" s="407">
        <v>1</v>
      </c>
      <c r="AE69" s="5">
        <f t="shared" si="42"/>
        <v>14</v>
      </c>
      <c r="AF69" s="407" t="s">
        <v>17</v>
      </c>
      <c r="AG69" s="413" t="s">
        <v>93</v>
      </c>
      <c r="AH69" s="411"/>
      <c r="AI69" s="5" t="str">
        <f t="shared" si="43"/>
        <v/>
      </c>
      <c r="AJ69" s="407"/>
      <c r="AK69" s="5" t="str">
        <f t="shared" si="44"/>
        <v/>
      </c>
      <c r="AL69" s="407"/>
      <c r="AM69" s="412"/>
      <c r="AN69" s="411"/>
      <c r="AO69" s="408"/>
      <c r="AP69" s="410"/>
      <c r="AQ69" s="408"/>
      <c r="AR69" s="410"/>
      <c r="AS69" s="409"/>
      <c r="AT69" s="407"/>
      <c r="AU69" s="408"/>
      <c r="AV69" s="407"/>
      <c r="AW69" s="408"/>
      <c r="AX69" s="407"/>
      <c r="AY69" s="407"/>
      <c r="AZ69" s="6">
        <f t="shared" si="45"/>
        <v>1</v>
      </c>
      <c r="BA69" s="5">
        <f t="shared" si="48"/>
        <v>14</v>
      </c>
      <c r="BB69" s="7">
        <f t="shared" si="46"/>
        <v>1</v>
      </c>
      <c r="BC69" s="5">
        <f t="shared" si="49"/>
        <v>14</v>
      </c>
      <c r="BD69" s="62" t="s">
        <v>17</v>
      </c>
      <c r="BE69" s="8">
        <f t="shared" si="47"/>
        <v>2</v>
      </c>
      <c r="BF69" s="480" t="s">
        <v>538</v>
      </c>
      <c r="BG69" s="576" t="s">
        <v>539</v>
      </c>
    </row>
    <row r="70" spans="1:59" s="100" customFormat="1" ht="15.75" customHeight="1" x14ac:dyDescent="0.3">
      <c r="A70" s="568" t="s">
        <v>509</v>
      </c>
      <c r="B70" s="52" t="s">
        <v>45</v>
      </c>
      <c r="C70" s="569" t="s">
        <v>514</v>
      </c>
      <c r="D70" s="415"/>
      <c r="E70" s="408"/>
      <c r="F70" s="415"/>
      <c r="G70" s="408"/>
      <c r="H70" s="415"/>
      <c r="I70" s="414"/>
      <c r="J70" s="411"/>
      <c r="K70" s="408"/>
      <c r="L70" s="407"/>
      <c r="M70" s="408"/>
      <c r="N70" s="407"/>
      <c r="O70" s="412"/>
      <c r="P70" s="407"/>
      <c r="Q70" s="408"/>
      <c r="R70" s="407"/>
      <c r="S70" s="408"/>
      <c r="T70" s="407"/>
      <c r="U70" s="413"/>
      <c r="V70" s="411"/>
      <c r="W70" s="408"/>
      <c r="X70" s="407"/>
      <c r="Y70" s="408"/>
      <c r="Z70" s="407"/>
      <c r="AA70" s="412"/>
      <c r="AB70" s="407"/>
      <c r="AC70" s="408"/>
      <c r="AD70" s="407"/>
      <c r="AE70" s="408"/>
      <c r="AF70" s="407"/>
      <c r="AG70" s="413"/>
      <c r="AH70" s="411">
        <v>1</v>
      </c>
      <c r="AI70" s="5">
        <f t="shared" si="43"/>
        <v>14</v>
      </c>
      <c r="AJ70" s="407">
        <v>1</v>
      </c>
      <c r="AK70" s="5">
        <f t="shared" si="44"/>
        <v>14</v>
      </c>
      <c r="AL70" s="407" t="s">
        <v>17</v>
      </c>
      <c r="AM70" s="412" t="s">
        <v>93</v>
      </c>
      <c r="AN70" s="411"/>
      <c r="AO70" s="408"/>
      <c r="AP70" s="410"/>
      <c r="AQ70" s="408"/>
      <c r="AR70" s="410"/>
      <c r="AS70" s="409"/>
      <c r="AT70" s="407"/>
      <c r="AU70" s="408"/>
      <c r="AV70" s="407"/>
      <c r="AW70" s="408"/>
      <c r="AX70" s="407"/>
      <c r="AY70" s="407"/>
      <c r="AZ70" s="6">
        <f t="shared" si="45"/>
        <v>1</v>
      </c>
      <c r="BA70" s="5">
        <f t="shared" si="48"/>
        <v>14</v>
      </c>
      <c r="BB70" s="7">
        <f t="shared" si="46"/>
        <v>1</v>
      </c>
      <c r="BC70" s="5">
        <f t="shared" si="49"/>
        <v>14</v>
      </c>
      <c r="BD70" s="62" t="s">
        <v>17</v>
      </c>
      <c r="BE70" s="8">
        <f t="shared" si="47"/>
        <v>2</v>
      </c>
      <c r="BF70" s="480" t="s">
        <v>538</v>
      </c>
      <c r="BG70" s="576" t="s">
        <v>539</v>
      </c>
    </row>
    <row r="71" spans="1:59" s="100" customFormat="1" ht="15.6" customHeight="1" x14ac:dyDescent="0.3">
      <c r="A71" s="53" t="s">
        <v>552</v>
      </c>
      <c r="B71" s="52" t="s">
        <v>45</v>
      </c>
      <c r="C71" s="236" t="s">
        <v>91</v>
      </c>
      <c r="D71" s="108"/>
      <c r="E71" s="5" t="str">
        <f>IF(D71*14=0,"",D71*14)</f>
        <v/>
      </c>
      <c r="F71" s="108"/>
      <c r="G71" s="5" t="str">
        <f>IF(F71*14=0,"",F71*14)</f>
        <v/>
      </c>
      <c r="H71" s="108"/>
      <c r="I71" s="109"/>
      <c r="J71" s="56"/>
      <c r="K71" s="5" t="str">
        <f>IF(J71*14=0,"",J71*14)</f>
        <v/>
      </c>
      <c r="L71" s="55"/>
      <c r="M71" s="5" t="str">
        <f>IF(L71*14=0,"",L71*14)</f>
        <v/>
      </c>
      <c r="N71" s="55"/>
      <c r="O71" s="59"/>
      <c r="P71" s="55"/>
      <c r="Q71" s="5" t="str">
        <f>IF(P71*14=0,"",P71*14)</f>
        <v/>
      </c>
      <c r="R71" s="55"/>
      <c r="S71" s="5" t="str">
        <f>IF(R71*14=0,"",R71*14)</f>
        <v/>
      </c>
      <c r="T71" s="55"/>
      <c r="U71" s="58"/>
      <c r="V71" s="56"/>
      <c r="W71" s="5" t="str">
        <f t="shared" si="41"/>
        <v/>
      </c>
      <c r="X71" s="55"/>
      <c r="Y71" s="5" t="str">
        <f>IF(X71*14=0,"",X71*14)</f>
        <v/>
      </c>
      <c r="Z71" s="55"/>
      <c r="AA71" s="59"/>
      <c r="AB71" s="55"/>
      <c r="AC71" s="5" t="str">
        <f>IF(AB71*14=0,"",AB71*14)</f>
        <v/>
      </c>
      <c r="AD71" s="55"/>
      <c r="AE71" s="5" t="str">
        <f t="shared" si="42"/>
        <v/>
      </c>
      <c r="AF71" s="55"/>
      <c r="AG71" s="58"/>
      <c r="AH71" s="56"/>
      <c r="AI71" s="5" t="str">
        <f>IF(AH71*14=0,"",AH71*14)</f>
        <v/>
      </c>
      <c r="AJ71" s="55"/>
      <c r="AK71" s="5" t="str">
        <f>IF(AJ71*14=0,"",AJ71*14)</f>
        <v/>
      </c>
      <c r="AL71" s="55"/>
      <c r="AM71" s="59"/>
      <c r="AN71" s="56"/>
      <c r="AO71" s="5" t="str">
        <f>IF(AN71*14=0,"",AN71*14)</f>
        <v/>
      </c>
      <c r="AP71" s="57"/>
      <c r="AQ71" s="5" t="str">
        <f>IF(AP71*14=0,"",AP71*14)</f>
        <v/>
      </c>
      <c r="AR71" s="57"/>
      <c r="AS71" s="60"/>
      <c r="AT71" s="55"/>
      <c r="AU71" s="5" t="str">
        <f>IF(AT71*14=0,"",AT71*14)</f>
        <v/>
      </c>
      <c r="AV71" s="55">
        <v>2</v>
      </c>
      <c r="AW71" s="5">
        <f>IF(AV71*14=0,"",AV71*14)</f>
        <v>28</v>
      </c>
      <c r="AX71" s="55" t="s">
        <v>17</v>
      </c>
      <c r="AY71" s="55" t="s">
        <v>93</v>
      </c>
      <c r="AZ71" s="6" t="str">
        <f t="shared" si="45"/>
        <v/>
      </c>
      <c r="BA71" s="5" t="str">
        <f>IF((D71+J71+P71+V71+AB71+AH71+AN71+AT71)*14=0,"",(D71+J71+P71+V71+AB71+AH71+AN71+AT71)*14)</f>
        <v/>
      </c>
      <c r="BB71" s="7">
        <f t="shared" si="46"/>
        <v>2</v>
      </c>
      <c r="BC71" s="5">
        <f>IF((L71+F71+R71+X71+AD71+AJ71+AP71+AV71)*14=0,"",(L71+F71+R71+X71+AD71+AJ71+AP71+AV71)*14)</f>
        <v>28</v>
      </c>
      <c r="BD71" s="62" t="s">
        <v>17</v>
      </c>
      <c r="BE71" s="8">
        <f>IF(D71+F71+L71+J71+P71+R71+V71+X71+AB71+AD71+AH71+AJ71+AN71+AP71+AT71+AV71=0,"",D71+F71+L71+J71+P71+R71+V71+X71+AB71+AD71+AH71+AJ71+AN71+AP71+AT71+AV71)</f>
        <v>2</v>
      </c>
      <c r="BF71" s="526" t="s">
        <v>139</v>
      </c>
      <c r="BG71" s="527" t="s">
        <v>138</v>
      </c>
    </row>
    <row r="72" spans="1:59" s="100" customFormat="1" ht="15.6" customHeight="1" x14ac:dyDescent="0.3">
      <c r="A72" s="463" t="s">
        <v>545</v>
      </c>
      <c r="B72" s="417" t="s">
        <v>45</v>
      </c>
      <c r="C72" s="618" t="s">
        <v>546</v>
      </c>
      <c r="D72" s="607"/>
      <c r="E72" s="610"/>
      <c r="F72" s="607">
        <v>1</v>
      </c>
      <c r="G72" s="5">
        <f>IF(F72*14=0,"",F72*14)</f>
        <v>14</v>
      </c>
      <c r="H72" s="607" t="s">
        <v>17</v>
      </c>
      <c r="I72" s="619" t="s">
        <v>93</v>
      </c>
      <c r="J72" s="620"/>
      <c r="K72" s="610"/>
      <c r="L72" s="621"/>
      <c r="M72" s="610"/>
      <c r="N72" s="621"/>
      <c r="O72" s="622"/>
      <c r="P72" s="621"/>
      <c r="Q72" s="610"/>
      <c r="R72" s="621"/>
      <c r="S72" s="610"/>
      <c r="T72" s="621"/>
      <c r="U72" s="623"/>
      <c r="V72" s="620"/>
      <c r="W72" s="610"/>
      <c r="X72" s="621"/>
      <c r="Y72" s="610"/>
      <c r="Z72" s="621"/>
      <c r="AA72" s="622"/>
      <c r="AB72" s="621"/>
      <c r="AC72" s="610"/>
      <c r="AD72" s="621"/>
      <c r="AE72" s="610"/>
      <c r="AF72" s="621"/>
      <c r="AG72" s="623"/>
      <c r="AH72" s="620"/>
      <c r="AI72" s="610"/>
      <c r="AJ72" s="621"/>
      <c r="AK72" s="610"/>
      <c r="AL72" s="621"/>
      <c r="AM72" s="622"/>
      <c r="AN72" s="620"/>
      <c r="AO72" s="610"/>
      <c r="AP72" s="624"/>
      <c r="AQ72" s="610"/>
      <c r="AR72" s="624"/>
      <c r="AS72" s="625"/>
      <c r="AT72" s="621"/>
      <c r="AU72" s="610"/>
      <c r="AV72" s="621"/>
      <c r="AW72" s="610"/>
      <c r="AX72" s="621"/>
      <c r="AY72" s="621"/>
      <c r="AZ72" s="6" t="str">
        <f t="shared" si="45"/>
        <v/>
      </c>
      <c r="BA72" s="610"/>
      <c r="BB72" s="7">
        <f t="shared" si="46"/>
        <v>1</v>
      </c>
      <c r="BC72" s="5">
        <f>IF((L72+F72+R72+X72+AD72+AJ72+AP72+AV72)*14=0,"",(L72+F72+R72+X72+AD72+AJ72+AP72+AV72)*14)</f>
        <v>14</v>
      </c>
      <c r="BD72" s="626" t="s">
        <v>17</v>
      </c>
      <c r="BE72" s="8">
        <f>IF(D72+F72+L72+J72+P72+R72+V72+X72+AB72+AD72+AH72+AJ72+AN72+AP72+AT72+AV72=0,"",D72+F72+L72+J72+P72+R72+V72+X72+AB72+AD72+AH72+AJ72+AN72+AP72+AT72+AV72)</f>
        <v>1</v>
      </c>
      <c r="BF72" s="627" t="s">
        <v>547</v>
      </c>
      <c r="BG72" s="576" t="s">
        <v>548</v>
      </c>
    </row>
    <row r="73" spans="1:59" s="100" customFormat="1" ht="15.75" customHeight="1" x14ac:dyDescent="0.3">
      <c r="A73" s="101"/>
      <c r="B73" s="52" t="s">
        <v>45</v>
      </c>
      <c r="C73" s="236" t="s">
        <v>92</v>
      </c>
      <c r="D73" s="108"/>
      <c r="E73" s="5" t="str">
        <f>IF(D73*14=0,"",D73*14)</f>
        <v/>
      </c>
      <c r="F73" s="108"/>
      <c r="G73" s="5" t="str">
        <f>IF(F73*14=0,"",F73*14)</f>
        <v/>
      </c>
      <c r="H73" s="108"/>
      <c r="I73" s="109"/>
      <c r="J73" s="56"/>
      <c r="K73" s="5" t="str">
        <f>IF(J73*14=0,"",J73*14)</f>
        <v/>
      </c>
      <c r="L73" s="55"/>
      <c r="M73" s="5" t="str">
        <f>IF(L73*14=0,"",L73*14)</f>
        <v/>
      </c>
      <c r="N73" s="55"/>
      <c r="O73" s="59"/>
      <c r="P73" s="55"/>
      <c r="Q73" s="5" t="str">
        <f>IF(P73*14=0,"",P73*14)</f>
        <v/>
      </c>
      <c r="R73" s="55"/>
      <c r="S73" s="5" t="str">
        <f>IF(R73*14=0,"",R73*14)</f>
        <v/>
      </c>
      <c r="T73" s="55"/>
      <c r="U73" s="58"/>
      <c r="V73" s="56"/>
      <c r="W73" s="5" t="str">
        <f t="shared" si="41"/>
        <v/>
      </c>
      <c r="X73" s="55"/>
      <c r="Y73" s="5" t="str">
        <f>IF(X73*14=0,"",X73*14)</f>
        <v/>
      </c>
      <c r="Z73" s="55"/>
      <c r="AA73" s="59"/>
      <c r="AB73" s="55"/>
      <c r="AC73" s="5" t="str">
        <f>IF(AB73*14=0,"",AB73*14)</f>
        <v/>
      </c>
      <c r="AD73" s="55"/>
      <c r="AE73" s="5" t="str">
        <f t="shared" si="42"/>
        <v/>
      </c>
      <c r="AF73" s="55"/>
      <c r="AG73" s="58"/>
      <c r="AH73" s="56"/>
      <c r="AI73" s="5" t="str">
        <f>IF(AH73*14=0,"",AH73*14)</f>
        <v/>
      </c>
      <c r="AJ73" s="55"/>
      <c r="AK73" s="5" t="str">
        <f>IF(AJ73*14=0,"",AJ73*14)</f>
        <v/>
      </c>
      <c r="AL73" s="55"/>
      <c r="AM73" s="59"/>
      <c r="AN73" s="56"/>
      <c r="AO73" s="5" t="str">
        <f>IF(AN73*14=0,"",AN73*14)</f>
        <v/>
      </c>
      <c r="AP73" s="57"/>
      <c r="AQ73" s="5" t="str">
        <f>IF(AP73*14=0,"",AP73*14)</f>
        <v/>
      </c>
      <c r="AR73" s="57"/>
      <c r="AS73" s="60"/>
      <c r="AT73" s="55"/>
      <c r="AU73" s="5" t="str">
        <f>IF(AT73*14=0,"",AT73*14)</f>
        <v/>
      </c>
      <c r="AV73" s="55">
        <v>16</v>
      </c>
      <c r="AW73" s="5">
        <f>IF(AV73*15=0,"",AV73*15)</f>
        <v>240</v>
      </c>
      <c r="AX73" s="55" t="s">
        <v>17</v>
      </c>
      <c r="AY73" s="55" t="s">
        <v>93</v>
      </c>
      <c r="AZ73" s="6" t="str">
        <f t="shared" si="45"/>
        <v/>
      </c>
      <c r="BA73" s="5" t="str">
        <f>IF((D73+J73+P73+V73+AB73+AH73+AN73+AT73)*14=0,"",(D73+J73+P73+V73+AB73+AH73+AN73+AT73)*14)</f>
        <v/>
      </c>
      <c r="BB73" s="7">
        <f t="shared" si="46"/>
        <v>16</v>
      </c>
      <c r="BC73" s="5">
        <f>IF((L73+F73+R73+X73+AD73+AJ73+AP73+AV73)*14=0,"",(L73+F73+R73+X73+AD73+AJ73+AP73+AV73)*15)</f>
        <v>240</v>
      </c>
      <c r="BD73" s="62" t="s">
        <v>17</v>
      </c>
      <c r="BE73" s="8">
        <f>IF(D73+F73+L73+J73+P73+R73+V73+X73+AB73+AD73+AH73+AJ73+AN73+AP73+AT73+AV73=0,"",D73+F73+L73+J73+P73+R73+V73+X73+AB73+AD73+AH73+AJ73+AN73+AP73+AT73+AV73)</f>
        <v>16</v>
      </c>
      <c r="BF73" s="528"/>
      <c r="BG73" s="529"/>
    </row>
    <row r="74" spans="1:59" ht="15.75" customHeight="1" thickBot="1" x14ac:dyDescent="0.35">
      <c r="A74" s="101"/>
      <c r="B74" s="52" t="s">
        <v>45</v>
      </c>
      <c r="C74" s="236" t="s">
        <v>95</v>
      </c>
      <c r="D74" s="108"/>
      <c r="E74" s="5" t="str">
        <f>IF(D74*14=0,"",D74*14)</f>
        <v/>
      </c>
      <c r="F74" s="108"/>
      <c r="G74" s="5" t="str">
        <f>IF(F74*14=0,"",F74*14)</f>
        <v/>
      </c>
      <c r="H74" s="108"/>
      <c r="I74" s="109"/>
      <c r="J74" s="56"/>
      <c r="K74" s="5" t="str">
        <f>IF(J74*14=0,"",J74*14)</f>
        <v/>
      </c>
      <c r="L74" s="55"/>
      <c r="M74" s="5" t="str">
        <f>IF(L74*14=0,"",L74*14)</f>
        <v/>
      </c>
      <c r="N74" s="55"/>
      <c r="O74" s="59"/>
      <c r="P74" s="55"/>
      <c r="Q74" s="5" t="str">
        <f>IF(P74*14=0,"",P74*14)</f>
        <v/>
      </c>
      <c r="R74" s="55"/>
      <c r="S74" s="5" t="str">
        <f>IF(R74*14=0,"",R74*14)</f>
        <v/>
      </c>
      <c r="T74" s="55"/>
      <c r="U74" s="58"/>
      <c r="V74" s="56"/>
      <c r="W74" s="5" t="str">
        <f>IF(V74*14=0,"",V74*14)</f>
        <v/>
      </c>
      <c r="X74" s="55"/>
      <c r="Y74" s="5" t="str">
        <f>IF(X74*14=0,"",X74*14)</f>
        <v/>
      </c>
      <c r="Z74" s="55"/>
      <c r="AA74" s="59"/>
      <c r="AB74" s="55"/>
      <c r="AC74" s="5" t="str">
        <f>IF(AB74*14=0,"",AB74*14)</f>
        <v/>
      </c>
      <c r="AD74" s="55"/>
      <c r="AE74" s="5" t="str">
        <f>IF(AD74*14=0,"",AD74*14)</f>
        <v/>
      </c>
      <c r="AF74" s="55"/>
      <c r="AG74" s="58"/>
      <c r="AH74" s="56"/>
      <c r="AI74" s="5" t="str">
        <f>IF(AH74*14=0,"",AH74*14)</f>
        <v/>
      </c>
      <c r="AJ74" s="55"/>
      <c r="AK74" s="5" t="str">
        <f>IF(AJ74*14=0,"",AJ74*14)</f>
        <v/>
      </c>
      <c r="AL74" s="55"/>
      <c r="AM74" s="59"/>
      <c r="AN74" s="56"/>
      <c r="AO74" s="5" t="str">
        <f>IF(AN74*14=0,"",AN74*14)</f>
        <v/>
      </c>
      <c r="AP74" s="57"/>
      <c r="AQ74" s="5" t="str">
        <f>IF(AP74*14=0,"",AP74*14)</f>
        <v/>
      </c>
      <c r="AR74" s="57"/>
      <c r="AS74" s="60"/>
      <c r="AT74" s="55"/>
      <c r="AU74" s="5" t="str">
        <f>IF(AT74*14=0,"",AT74*14)</f>
        <v/>
      </c>
      <c r="AV74" s="55"/>
      <c r="AW74" s="5" t="str">
        <f>IF(AV74*14=0,"",AV74*14)</f>
        <v/>
      </c>
      <c r="AX74" s="55" t="s">
        <v>17</v>
      </c>
      <c r="AY74" s="55"/>
      <c r="AZ74" s="6" t="str">
        <f t="shared" si="45"/>
        <v/>
      </c>
      <c r="BA74" s="5" t="str">
        <f>IF((D74+J74+P74+V74+AB74+AH74+AN74+AT74)*14=0,"",(D74+J74+P74+V74+AB74+AH74+AN74+AT74)*14)</f>
        <v/>
      </c>
      <c r="BB74" s="7" t="str">
        <f t="shared" si="46"/>
        <v/>
      </c>
      <c r="BC74" s="5" t="str">
        <f>IF((L74+F74+R74+X74+AD74+AJ74+AP74+AV74)*14=0,"",(L74+F74+R74+X74+AD74+AJ74+AP74+AV74)*14)</f>
        <v/>
      </c>
      <c r="BD74" s="62" t="s">
        <v>17</v>
      </c>
      <c r="BE74" s="8"/>
    </row>
    <row r="75" spans="1:59" s="24" customFormat="1" ht="21.9" customHeight="1" thickBot="1" x14ac:dyDescent="0.35">
      <c r="A75" s="18"/>
      <c r="B75" s="19"/>
      <c r="C75" s="20" t="s">
        <v>18</v>
      </c>
      <c r="D75" s="21">
        <f>SUM(D65:D74)</f>
        <v>1</v>
      </c>
      <c r="E75" s="21">
        <f>SUM(E65:E74)</f>
        <v>14</v>
      </c>
      <c r="F75" s="21">
        <f>SUM(F65:F74)</f>
        <v>3</v>
      </c>
      <c r="G75" s="21">
        <f>SUM(G65:G74)</f>
        <v>42</v>
      </c>
      <c r="H75" s="207" t="s">
        <v>17</v>
      </c>
      <c r="I75" s="208" t="s">
        <v>17</v>
      </c>
      <c r="J75" s="80">
        <f>SUM(J65:J74)</f>
        <v>2</v>
      </c>
      <c r="K75" s="21">
        <f>SUM(K65:K74)</f>
        <v>28</v>
      </c>
      <c r="L75" s="21">
        <f>SUM(L65:L74)</f>
        <v>2</v>
      </c>
      <c r="M75" s="21">
        <f>SUM(M65:M74)</f>
        <v>28</v>
      </c>
      <c r="N75" s="207" t="s">
        <v>17</v>
      </c>
      <c r="O75" s="208" t="s">
        <v>17</v>
      </c>
      <c r="P75" s="21">
        <f>SUM(P65:P74)</f>
        <v>2</v>
      </c>
      <c r="Q75" s="21">
        <f>SUM(Q65:Q74)</f>
        <v>28</v>
      </c>
      <c r="R75" s="21">
        <f>SUM(R65:R74)</f>
        <v>2</v>
      </c>
      <c r="S75" s="21">
        <f>SUM(S65:S74)</f>
        <v>28</v>
      </c>
      <c r="T75" s="207" t="s">
        <v>17</v>
      </c>
      <c r="U75" s="208" t="s">
        <v>17</v>
      </c>
      <c r="V75" s="80">
        <f>SUM(V65:V74)</f>
        <v>2</v>
      </c>
      <c r="W75" s="21">
        <f>SUM(W65:W74)</f>
        <v>28</v>
      </c>
      <c r="X75" s="21">
        <f>SUM(X65:X74)</f>
        <v>2</v>
      </c>
      <c r="Y75" s="21">
        <f>SUM(Y65:Y74)</f>
        <v>28</v>
      </c>
      <c r="Z75" s="207" t="s">
        <v>17</v>
      </c>
      <c r="AA75" s="208" t="s">
        <v>17</v>
      </c>
      <c r="AB75" s="21">
        <f>SUM(AB65:AB74)</f>
        <v>1</v>
      </c>
      <c r="AC75" s="21">
        <f>SUM(AC65:AC74)</f>
        <v>14</v>
      </c>
      <c r="AD75" s="21">
        <f>SUM(AD65:AD74)</f>
        <v>1</v>
      </c>
      <c r="AE75" s="21">
        <f>SUM(AE65:AE74)</f>
        <v>14</v>
      </c>
      <c r="AF75" s="207" t="s">
        <v>17</v>
      </c>
      <c r="AG75" s="208" t="s">
        <v>17</v>
      </c>
      <c r="AH75" s="21">
        <f>SUM(AH65:AH74)</f>
        <v>1</v>
      </c>
      <c r="AI75" s="21">
        <f>SUM(AI65:AI74)</f>
        <v>14</v>
      </c>
      <c r="AJ75" s="21">
        <f>SUM(AJ65:AJ74)</f>
        <v>1</v>
      </c>
      <c r="AK75" s="21">
        <f>SUM(AK65:AK74)</f>
        <v>14</v>
      </c>
      <c r="AL75" s="207" t="s">
        <v>17</v>
      </c>
      <c r="AM75" s="208" t="s">
        <v>17</v>
      </c>
      <c r="AN75" s="21">
        <f>SUM(AN65:AN74)</f>
        <v>0</v>
      </c>
      <c r="AO75" s="21">
        <f>SUM(AO65:AO74)</f>
        <v>0</v>
      </c>
      <c r="AP75" s="21">
        <f>SUM(AP65:AP74)</f>
        <v>0</v>
      </c>
      <c r="AQ75" s="21">
        <f>SUM(AQ65:AQ74)</f>
        <v>0</v>
      </c>
      <c r="AR75" s="207" t="s">
        <v>17</v>
      </c>
      <c r="AS75" s="208" t="s">
        <v>17</v>
      </c>
      <c r="AT75" s="21">
        <f>SUM(AT65:AT74)</f>
        <v>0</v>
      </c>
      <c r="AU75" s="21">
        <f>SUM(AU65:AU74)</f>
        <v>0</v>
      </c>
      <c r="AV75" s="21">
        <f>SUM(AV65:AV74)</f>
        <v>18</v>
      </c>
      <c r="AW75" s="21">
        <f>SUM(AW65:AW74)</f>
        <v>268</v>
      </c>
      <c r="AX75" s="207" t="s">
        <v>17</v>
      </c>
      <c r="AY75" s="208" t="s">
        <v>17</v>
      </c>
      <c r="AZ75" s="21">
        <f>SUM(AZ65:AZ74)</f>
        <v>9</v>
      </c>
      <c r="BA75" s="21">
        <f>SUM(BA65:BA74)</f>
        <v>126</v>
      </c>
      <c r="BB75" s="21">
        <f>SUM(BB65:BB74)</f>
        <v>29</v>
      </c>
      <c r="BC75" s="21">
        <f>SUM(BC65:BC74)</f>
        <v>422</v>
      </c>
      <c r="BD75" s="81" t="s">
        <v>17</v>
      </c>
      <c r="BE75" s="104">
        <f>SUM(BE65:BE74)</f>
        <v>38</v>
      </c>
    </row>
    <row r="76" spans="1:59" ht="15.75" customHeight="1" x14ac:dyDescent="0.3">
      <c r="A76" s="11"/>
      <c r="B76" s="12"/>
      <c r="C76" s="13" t="s">
        <v>57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662"/>
      <c r="Q76" s="662"/>
      <c r="R76" s="662"/>
      <c r="S76" s="662"/>
      <c r="T76" s="662"/>
      <c r="U76" s="662"/>
      <c r="V76" s="662"/>
      <c r="W76" s="662"/>
      <c r="X76" s="662"/>
      <c r="Y76" s="662"/>
      <c r="Z76" s="662"/>
      <c r="AA76" s="662"/>
      <c r="AB76" s="662"/>
      <c r="AC76" s="662"/>
      <c r="AD76" s="662"/>
      <c r="AE76" s="662"/>
      <c r="AF76" s="662"/>
      <c r="AG76" s="662"/>
      <c r="AH76" s="662"/>
      <c r="AI76" s="662"/>
      <c r="AJ76" s="662"/>
      <c r="AK76" s="662"/>
      <c r="AL76" s="662"/>
      <c r="AM76" s="662"/>
      <c r="AN76" s="662"/>
      <c r="AO76" s="662"/>
      <c r="AP76" s="662"/>
      <c r="AQ76" s="662"/>
      <c r="AR76" s="662"/>
      <c r="AS76" s="662"/>
      <c r="AT76" s="662"/>
      <c r="AU76" s="662"/>
      <c r="AV76" s="662"/>
      <c r="AW76" s="662"/>
      <c r="AX76" s="662"/>
      <c r="AY76" s="662"/>
      <c r="AZ76" s="77"/>
      <c r="BA76" s="78"/>
      <c r="BB76" s="78"/>
      <c r="BC76" s="78"/>
      <c r="BD76" s="78"/>
      <c r="BE76" s="79"/>
    </row>
    <row r="77" spans="1:59" s="100" customFormat="1" ht="15.75" customHeight="1" x14ac:dyDescent="0.3">
      <c r="A77" s="101" t="s">
        <v>356</v>
      </c>
      <c r="B77" s="52" t="s">
        <v>31</v>
      </c>
      <c r="C77" s="236" t="s">
        <v>355</v>
      </c>
      <c r="D77" s="108"/>
      <c r="E77" s="5" t="str">
        <f>IF(D77*14=0,"",D77*14)</f>
        <v/>
      </c>
      <c r="F77" s="108"/>
      <c r="G77" s="5" t="str">
        <f>IF(F77*14=0,"",F77*14)</f>
        <v/>
      </c>
      <c r="H77" s="108"/>
      <c r="I77" s="109"/>
      <c r="J77" s="56"/>
      <c r="K77" s="5" t="str">
        <f>IF(J77*14=0,"",J77*14)</f>
        <v/>
      </c>
      <c r="L77" s="55"/>
      <c r="M77" s="5" t="str">
        <f>IF(L77*14=0,"",L77*14)</f>
        <v/>
      </c>
      <c r="N77" s="55"/>
      <c r="O77" s="59"/>
      <c r="P77" s="55"/>
      <c r="Q77" s="5" t="str">
        <f>IF(P77*14=0,"",P77*14)</f>
        <v/>
      </c>
      <c r="R77" s="55"/>
      <c r="S77" s="5" t="str">
        <f>IF(R77*14=0,"",R77*14)</f>
        <v/>
      </c>
      <c r="T77" s="55"/>
      <c r="U77" s="58"/>
      <c r="V77" s="56"/>
      <c r="W77" s="5" t="str">
        <f>IF(V77*14=0,"",V77*14)</f>
        <v/>
      </c>
      <c r="X77" s="55"/>
      <c r="Y77" s="5" t="str">
        <f>IF(X77*14=0,"",X77*14)</f>
        <v/>
      </c>
      <c r="Z77" s="55"/>
      <c r="AA77" s="59"/>
      <c r="AB77" s="55"/>
      <c r="AC77" s="5" t="str">
        <f>IF(AB77*14=0,"",AB77*14)</f>
        <v/>
      </c>
      <c r="AD77" s="55"/>
      <c r="AE77" s="5" t="str">
        <f>IF(AD77*14=0,"",AD77*14)</f>
        <v/>
      </c>
      <c r="AF77" s="55"/>
      <c r="AG77" s="58"/>
      <c r="AH77" s="56"/>
      <c r="AI77" s="5" t="str">
        <f>IF(AH77*14=0,"",AH77*14)</f>
        <v/>
      </c>
      <c r="AJ77" s="55"/>
      <c r="AK77" s="5" t="str">
        <f>IF(AJ77*14=0,"",AJ77*14)</f>
        <v/>
      </c>
      <c r="AL77" s="55"/>
      <c r="AM77" s="59"/>
      <c r="AN77" s="56"/>
      <c r="AO77" s="5" t="str">
        <f>IF(AN77*14=0,"",AN77*14)</f>
        <v/>
      </c>
      <c r="AP77" s="57"/>
      <c r="AQ77" s="5" t="str">
        <f>IF(AP77*14=0,"",AP77*14)</f>
        <v/>
      </c>
      <c r="AR77" s="57"/>
      <c r="AS77" s="60"/>
      <c r="AT77" s="55"/>
      <c r="AU77" s="5" t="str">
        <f>IF(AT77*14=0,"",AT77*14)</f>
        <v/>
      </c>
      <c r="AV77" s="55">
        <v>2</v>
      </c>
      <c r="AW77" s="5">
        <f>IF(AV77*14=0,"",AV77*14)</f>
        <v>28</v>
      </c>
      <c r="AX77" s="55">
        <v>14</v>
      </c>
      <c r="AY77" s="55" t="s">
        <v>79</v>
      </c>
      <c r="AZ77" s="6"/>
      <c r="BA77" s="5" t="str">
        <f>IF((D77+J77+P77+V77+AB77+AH77+AN77+AT77)*14=0,"",(D77+J77+P77+V77+AB77+AH77+AN77+AT77)*14)</f>
        <v/>
      </c>
      <c r="BB77" s="7">
        <v>2</v>
      </c>
      <c r="BC77" s="5">
        <f>IF((L77+F77+R77+X77+AD77+AJ77+AP77+AV77)*14=0,"",(L77+F77+R77+X77+AD77+AJ77+AP77+AV77)*14)</f>
        <v>28</v>
      </c>
      <c r="BD77" s="7">
        <f>IF(N77+H77+T77+Z77+AF77+AL77+AR77+AX77=0,"",N77+H77+T77+Z77+AF77+AL77+AR77+AX77)</f>
        <v>14</v>
      </c>
      <c r="BE77" s="8">
        <f>IF(D77+F77+L77+J77+P77+R77+V77+X77+AB77+AD77+AH77+AJ77+AN77+AP77+AT77+AV77=0,"",D77+F77+L77+J77+P77+R77+V77+X77+AB77+AD77+AH77+AJ77+AN77+AP77+AT77+AV77)</f>
        <v>2</v>
      </c>
    </row>
    <row r="78" spans="1:59" ht="15.75" customHeight="1" x14ac:dyDescent="0.3">
      <c r="A78" s="101"/>
      <c r="B78" s="52" t="s">
        <v>31</v>
      </c>
      <c r="C78" s="236" t="s">
        <v>94</v>
      </c>
      <c r="D78" s="108"/>
      <c r="E78" s="5" t="str">
        <f>IF(D78*14=0,"",D78*14)</f>
        <v/>
      </c>
      <c r="F78" s="108"/>
      <c r="G78" s="5" t="str">
        <f>IF(F78*14=0,"",F78*14)</f>
        <v/>
      </c>
      <c r="H78" s="108"/>
      <c r="I78" s="109"/>
      <c r="J78" s="56"/>
      <c r="K78" s="5" t="str">
        <f>IF(J78*14=0,"",J78*14)</f>
        <v/>
      </c>
      <c r="L78" s="55"/>
      <c r="M78" s="5" t="str">
        <f>IF(L78*14=0,"",L78*14)</f>
        <v/>
      </c>
      <c r="N78" s="55"/>
      <c r="O78" s="59"/>
      <c r="P78" s="55"/>
      <c r="Q78" s="5" t="str">
        <f>IF(P78*14=0,"",P78*14)</f>
        <v/>
      </c>
      <c r="R78" s="55"/>
      <c r="S78" s="5" t="str">
        <f>IF(R78*14=0,"",R78*14)</f>
        <v/>
      </c>
      <c r="T78" s="55"/>
      <c r="U78" s="58"/>
      <c r="V78" s="56"/>
      <c r="W78" s="5" t="str">
        <f>IF(V78*14=0,"",V78*14)</f>
        <v/>
      </c>
      <c r="X78" s="55"/>
      <c r="Y78" s="5" t="str">
        <f>IF(X78*14=0,"",X78*14)</f>
        <v/>
      </c>
      <c r="Z78" s="55"/>
      <c r="AA78" s="59"/>
      <c r="AB78" s="55"/>
      <c r="AC78" s="5" t="str">
        <f>IF(AB78*14=0,"",AB78*14)</f>
        <v/>
      </c>
      <c r="AD78" s="55"/>
      <c r="AE78" s="5" t="str">
        <f>IF(AD78*14=0,"",AD78*14)</f>
        <v/>
      </c>
      <c r="AF78" s="55"/>
      <c r="AG78" s="58"/>
      <c r="AH78" s="56"/>
      <c r="AI78" s="5" t="str">
        <f>IF(AH78*14=0,"",AH78*14)</f>
        <v/>
      </c>
      <c r="AJ78" s="55"/>
      <c r="AK78" s="5" t="str">
        <f>IF(AJ78*14=0,"",AJ78*14)</f>
        <v/>
      </c>
      <c r="AL78" s="55"/>
      <c r="AM78" s="59"/>
      <c r="AN78" s="56"/>
      <c r="AO78" s="5" t="str">
        <f>IF(AN78*14=0,"",AN78*14)</f>
        <v/>
      </c>
      <c r="AP78" s="57"/>
      <c r="AQ78" s="5" t="str">
        <f>IF(AP78*14=0,"",AP78*14)</f>
        <v/>
      </c>
      <c r="AR78" s="57"/>
      <c r="AS78" s="60"/>
      <c r="AT78" s="55"/>
      <c r="AU78" s="5" t="str">
        <f>IF(AT78*14=0,"",AT78*14)</f>
        <v/>
      </c>
      <c r="AV78" s="55"/>
      <c r="AW78" s="5" t="str">
        <f>IF(AV78*14=0,"",AV78*14)</f>
        <v/>
      </c>
      <c r="AX78" s="55"/>
      <c r="AY78" s="55"/>
      <c r="AZ78" s="6"/>
      <c r="BA78" s="5" t="str">
        <f>IF((D78+J78+P78+V78+AB78+AH78+AN78+AT78)*14=0,"",(D78+J78+P78+V78+AB78+AH78+AN78+AT78)*14)</f>
        <v/>
      </c>
      <c r="BB78" s="7"/>
      <c r="BC78" s="5" t="str">
        <f>IF((L78+F78+R78+X78+AD78+AJ78+AP78+AV78)*14=0,"",(L78+F78+R78+X78+AD78+AJ78+AP78+AV78)*14)</f>
        <v/>
      </c>
      <c r="BD78" s="7" t="str">
        <f>IF(N78+H78+T78+Z78+AF78+AL78+AR78+AX78=0,"",N78+H78+T78+Z78+AF78+AL78+AR78+AX78)</f>
        <v/>
      </c>
      <c r="BE78" s="8"/>
    </row>
    <row r="79" spans="1:59" ht="15.75" customHeight="1" x14ac:dyDescent="0.3">
      <c r="A79" s="101"/>
      <c r="B79" s="52" t="s">
        <v>31</v>
      </c>
      <c r="C79" s="102"/>
      <c r="D79" s="108"/>
      <c r="E79" s="5" t="str">
        <f>IF(D79*14=0,"",D79*14)</f>
        <v/>
      </c>
      <c r="F79" s="108"/>
      <c r="G79" s="5" t="str">
        <f>IF(F79*14=0,"",F79*14)</f>
        <v/>
      </c>
      <c r="H79" s="108"/>
      <c r="I79" s="109"/>
      <c r="J79" s="56"/>
      <c r="K79" s="5" t="str">
        <f>IF(J79*14=0,"",J79*14)</f>
        <v/>
      </c>
      <c r="L79" s="55"/>
      <c r="M79" s="5" t="str">
        <f>IF(L79*14=0,"",L79*14)</f>
        <v/>
      </c>
      <c r="N79" s="55"/>
      <c r="O79" s="59"/>
      <c r="P79" s="55"/>
      <c r="Q79" s="5" t="str">
        <f>IF(P79*14=0,"",P79*14)</f>
        <v/>
      </c>
      <c r="R79" s="55"/>
      <c r="S79" s="5" t="str">
        <f>IF(R79*14=0,"",R79*14)</f>
        <v/>
      </c>
      <c r="T79" s="55"/>
      <c r="U79" s="58"/>
      <c r="V79" s="56"/>
      <c r="W79" s="5" t="str">
        <f>IF(V79*14=0,"",V79*14)</f>
        <v/>
      </c>
      <c r="X79" s="55"/>
      <c r="Y79" s="5" t="str">
        <f>IF(X79*14=0,"",X79*14)</f>
        <v/>
      </c>
      <c r="Z79" s="55"/>
      <c r="AA79" s="59"/>
      <c r="AB79" s="55"/>
      <c r="AC79" s="5" t="str">
        <f>IF(AB79*14=0,"",AB79*14)</f>
        <v/>
      </c>
      <c r="AD79" s="55"/>
      <c r="AE79" s="5" t="str">
        <f>IF(AD79*14=0,"",AD79*14)</f>
        <v/>
      </c>
      <c r="AF79" s="55"/>
      <c r="AG79" s="58"/>
      <c r="AH79" s="56"/>
      <c r="AI79" s="5" t="str">
        <f>IF(AH79*14=0,"",AH79*14)</f>
        <v/>
      </c>
      <c r="AJ79" s="55"/>
      <c r="AK79" s="5" t="str">
        <f>IF(AJ79*14=0,"",AJ79*14)</f>
        <v/>
      </c>
      <c r="AL79" s="55"/>
      <c r="AM79" s="59"/>
      <c r="AN79" s="56"/>
      <c r="AO79" s="5" t="str">
        <f>IF(AN79*14=0,"",AN79*14)</f>
        <v/>
      </c>
      <c r="AP79" s="57"/>
      <c r="AQ79" s="5" t="str">
        <f>IF(AP79*14=0,"",AP79*14)</f>
        <v/>
      </c>
      <c r="AR79" s="57"/>
      <c r="AS79" s="60"/>
      <c r="AT79" s="55"/>
      <c r="AU79" s="5" t="str">
        <f>IF(AT79*14=0,"",AT79*14)</f>
        <v/>
      </c>
      <c r="AV79" s="55"/>
      <c r="AW79" s="5" t="str">
        <f>IF(AV79*14=0,"",AV79*14)</f>
        <v/>
      </c>
      <c r="AX79" s="55"/>
      <c r="AY79" s="55"/>
      <c r="AZ79" s="6"/>
      <c r="BA79" s="5" t="str">
        <f>IF((D79+J79+P79+V79+AB79+AH79+AN79+AT79)*14=0,"",(D79+J79+P79+V79+AB79+AH79+AN79+AT79)*14)</f>
        <v/>
      </c>
      <c r="BB79" s="7"/>
      <c r="BC79" s="5" t="str">
        <f>IF((L79+F79+R79+X79+AD79+AJ79+AP79+AV79)*14=0,"",(L79+F79+R79+X79+AD79+AJ79+AP79+AV79)*14)</f>
        <v/>
      </c>
      <c r="BD79" s="7" t="str">
        <f>IF(N79+H79+T79+Z79+AF79+AL79+AR79+AX79=0,"",N79+H79+T79+Z79+AF79+AL79+AR79+AX79)</f>
        <v/>
      </c>
      <c r="BE79" s="8"/>
    </row>
    <row r="80" spans="1:59" ht="15.75" customHeight="1" x14ac:dyDescent="0.3">
      <c r="A80" s="101"/>
      <c r="B80" s="52" t="s">
        <v>31</v>
      </c>
      <c r="C80" s="102"/>
      <c r="D80" s="108"/>
      <c r="E80" s="5" t="str">
        <f>IF(D80*14=0,"",D80*14)</f>
        <v/>
      </c>
      <c r="F80" s="108"/>
      <c r="G80" s="5" t="str">
        <f>IF(F80*14=0,"",F80*14)</f>
        <v/>
      </c>
      <c r="H80" s="108"/>
      <c r="I80" s="109"/>
      <c r="J80" s="56"/>
      <c r="K80" s="5" t="str">
        <f>IF(J80*14=0,"",J80*14)</f>
        <v/>
      </c>
      <c r="L80" s="55"/>
      <c r="M80" s="5" t="str">
        <f>IF(L80*14=0,"",L80*14)</f>
        <v/>
      </c>
      <c r="N80" s="55"/>
      <c r="O80" s="59"/>
      <c r="P80" s="55"/>
      <c r="Q80" s="5" t="str">
        <f>IF(P80*14=0,"",P80*14)</f>
        <v/>
      </c>
      <c r="R80" s="55"/>
      <c r="S80" s="5" t="str">
        <f>IF(R80*14=0,"",R80*14)</f>
        <v/>
      </c>
      <c r="T80" s="55"/>
      <c r="U80" s="58"/>
      <c r="V80" s="56"/>
      <c r="W80" s="5" t="str">
        <f>IF(V80*14=0,"",V80*14)</f>
        <v/>
      </c>
      <c r="X80" s="55"/>
      <c r="Y80" s="5" t="str">
        <f>IF(X80*14=0,"",X80*14)</f>
        <v/>
      </c>
      <c r="Z80" s="55"/>
      <c r="AA80" s="59"/>
      <c r="AB80" s="55"/>
      <c r="AC80" s="5" t="str">
        <f>IF(AB80*14=0,"",AB80*14)</f>
        <v/>
      </c>
      <c r="AD80" s="55"/>
      <c r="AE80" s="5" t="str">
        <f>IF(AD80*14=0,"",AD80*14)</f>
        <v/>
      </c>
      <c r="AF80" s="55"/>
      <c r="AG80" s="58"/>
      <c r="AH80" s="56"/>
      <c r="AI80" s="5" t="str">
        <f>IF(AH80*14=0,"",AH80*14)</f>
        <v/>
      </c>
      <c r="AJ80" s="55"/>
      <c r="AK80" s="5" t="str">
        <f>IF(AJ80*14=0,"",AJ80*14)</f>
        <v/>
      </c>
      <c r="AL80" s="55"/>
      <c r="AM80" s="59"/>
      <c r="AN80" s="56"/>
      <c r="AO80" s="5" t="str">
        <f>IF(AN80*14=0,"",AN80*14)</f>
        <v/>
      </c>
      <c r="AP80" s="57"/>
      <c r="AQ80" s="5" t="str">
        <f>IF(AP80*14=0,"",AP80*14)</f>
        <v/>
      </c>
      <c r="AR80" s="57"/>
      <c r="AS80" s="60"/>
      <c r="AT80" s="55"/>
      <c r="AU80" s="5" t="str">
        <f>IF(AT80*14=0,"",AT80*14)</f>
        <v/>
      </c>
      <c r="AV80" s="55"/>
      <c r="AW80" s="5" t="str">
        <f>IF(AV80*14=0,"",AV80*14)</f>
        <v/>
      </c>
      <c r="AX80" s="55"/>
      <c r="AY80" s="55"/>
      <c r="AZ80" s="6"/>
      <c r="BA80" s="5" t="str">
        <f>IF((D80+J80+P80+V80+AB80+AH80+AN80+AT80)*14=0,"",(D80+J80+P80+V80+AB80+AH80+AN80+AT80)*14)</f>
        <v/>
      </c>
      <c r="BB80" s="7"/>
      <c r="BC80" s="5" t="str">
        <f>IF((L80+F80+R80+X80+AD80+AJ80+AP80+AV80)*14=0,"",(L80+F80+R80+X80+AD80+AJ80+AP80+AV80)*14)</f>
        <v/>
      </c>
      <c r="BD80" s="7" t="str">
        <f>IF(N80+H80+T80+Z80+AF80+AL80+AR80+AX80=0,"",N80+H80+T80+Z80+AF80+AL80+AR80+AX80)</f>
        <v/>
      </c>
      <c r="BE80" s="8"/>
    </row>
    <row r="81" spans="1:192" ht="15.75" customHeight="1" thickBot="1" x14ac:dyDescent="0.35">
      <c r="A81" s="101"/>
      <c r="B81" s="52" t="s">
        <v>31</v>
      </c>
      <c r="C81" s="102"/>
      <c r="D81" s="108"/>
      <c r="E81" s="5" t="str">
        <f>IF(D81*14=0,"",D81*14)</f>
        <v/>
      </c>
      <c r="F81" s="108"/>
      <c r="G81" s="5" t="str">
        <f>IF(F81*14=0,"",F81*14)</f>
        <v/>
      </c>
      <c r="H81" s="108"/>
      <c r="I81" s="109"/>
      <c r="J81" s="56"/>
      <c r="K81" s="5" t="str">
        <f>IF(J81*14=0,"",J81*14)</f>
        <v/>
      </c>
      <c r="L81" s="55"/>
      <c r="M81" s="5" t="str">
        <f>IF(L81*14=0,"",L81*14)</f>
        <v/>
      </c>
      <c r="N81" s="55"/>
      <c r="O81" s="59"/>
      <c r="P81" s="55"/>
      <c r="Q81" s="5" t="str">
        <f>IF(P81*14=0,"",P81*14)</f>
        <v/>
      </c>
      <c r="R81" s="55"/>
      <c r="S81" s="5" t="str">
        <f>IF(R81*14=0,"",R81*14)</f>
        <v/>
      </c>
      <c r="T81" s="55"/>
      <c r="U81" s="58"/>
      <c r="V81" s="56"/>
      <c r="W81" s="5" t="str">
        <f>IF(V81*14=0,"",V81*14)</f>
        <v/>
      </c>
      <c r="X81" s="55"/>
      <c r="Y81" s="5" t="str">
        <f>IF(X81*14=0,"",X81*14)</f>
        <v/>
      </c>
      <c r="Z81" s="55"/>
      <c r="AA81" s="59"/>
      <c r="AB81" s="55"/>
      <c r="AC81" s="5" t="str">
        <f>IF(AB81*14=0,"",AB81*14)</f>
        <v/>
      </c>
      <c r="AD81" s="55"/>
      <c r="AE81" s="5" t="str">
        <f>IF(AD81*14=0,"",AD81*14)</f>
        <v/>
      </c>
      <c r="AF81" s="55"/>
      <c r="AG81" s="58"/>
      <c r="AH81" s="56"/>
      <c r="AI81" s="5" t="str">
        <f>IF(AH81*14=0,"",AH81*14)</f>
        <v/>
      </c>
      <c r="AJ81" s="55"/>
      <c r="AK81" s="5" t="str">
        <f>IF(AJ81*14=0,"",AJ81*14)</f>
        <v/>
      </c>
      <c r="AL81" s="55"/>
      <c r="AM81" s="59"/>
      <c r="AN81" s="56"/>
      <c r="AO81" s="5" t="str">
        <f>IF(AN81*14=0,"",AN81*14)</f>
        <v/>
      </c>
      <c r="AP81" s="57"/>
      <c r="AQ81" s="5" t="str">
        <f>IF(AP81*14=0,"",AP81*14)</f>
        <v/>
      </c>
      <c r="AR81" s="57"/>
      <c r="AS81" s="60"/>
      <c r="AT81" s="55"/>
      <c r="AU81" s="5" t="str">
        <f>IF(AT81*14=0,"",AT81*14)</f>
        <v/>
      </c>
      <c r="AV81" s="55"/>
      <c r="AW81" s="5" t="str">
        <f>IF(AV81*14=0,"",AV81*14)</f>
        <v/>
      </c>
      <c r="AX81" s="55"/>
      <c r="AY81" s="55"/>
      <c r="AZ81" s="6"/>
      <c r="BA81" s="5" t="str">
        <f>IF((D81+J81+P81+V81+AB81+AH81+AN81+AT81)*14=0,"",(D81+J81+P81+V81+AB81+AH81+AN81+AT81)*14)</f>
        <v/>
      </c>
      <c r="BB81" s="7"/>
      <c r="BC81" s="5" t="str">
        <f>IF((L81+F81+R81+X81+AD81+AJ81+AP81+AV81)*14=0,"",(L81+F81+R81+X81+AD81+AJ81+AP81+AV81)*14)</f>
        <v/>
      </c>
      <c r="BD81" s="7" t="str">
        <f>IF(N81+H81+T81+Z81+AF81+AL81+AR81+AX81=0,"",N81+H81+T81+Z81+AF81+AL81+AR81+AX81)</f>
        <v/>
      </c>
      <c r="BE81" s="8"/>
    </row>
    <row r="82" spans="1:192" s="24" customFormat="1" ht="21.9" customHeight="1" thickBot="1" x14ac:dyDescent="0.35">
      <c r="A82" s="18"/>
      <c r="B82" s="19"/>
      <c r="C82" s="20" t="s">
        <v>56</v>
      </c>
      <c r="D82" s="21">
        <f>SUM(D77:D81)</f>
        <v>0</v>
      </c>
      <c r="E82" s="21">
        <f>SUM(E77:E81)</f>
        <v>0</v>
      </c>
      <c r="F82" s="21">
        <f>SUM(F77:F81)</f>
        <v>0</v>
      </c>
      <c r="G82" s="21">
        <f>SUM(G77:G81)</f>
        <v>0</v>
      </c>
      <c r="H82" s="21">
        <f>SUM(H77:H81)</f>
        <v>0</v>
      </c>
      <c r="I82" s="208" t="s">
        <v>17</v>
      </c>
      <c r="J82" s="80">
        <f>SUM(J77:J81)</f>
        <v>0</v>
      </c>
      <c r="K82" s="21">
        <f>SUM(K77:K81)</f>
        <v>0</v>
      </c>
      <c r="L82" s="21">
        <f>SUM(L77:L81)</f>
        <v>0</v>
      </c>
      <c r="M82" s="21">
        <f>SUM(M77:M81)</f>
        <v>0</v>
      </c>
      <c r="N82" s="21">
        <f>SUM(N77:N81)</f>
        <v>0</v>
      </c>
      <c r="O82" s="208" t="s">
        <v>17</v>
      </c>
      <c r="P82" s="21">
        <f>SUM(P77:P81)</f>
        <v>0</v>
      </c>
      <c r="Q82" s="21">
        <f>SUM(Q77:Q81)</f>
        <v>0</v>
      </c>
      <c r="R82" s="21">
        <f>SUM(R77:R81)</f>
        <v>0</v>
      </c>
      <c r="S82" s="21">
        <f>SUM(S77:S81)</f>
        <v>0</v>
      </c>
      <c r="T82" s="21">
        <f>SUM(T77:T81)</f>
        <v>0</v>
      </c>
      <c r="U82" s="208" t="s">
        <v>17</v>
      </c>
      <c r="V82" s="80">
        <f>SUM(V77:V81)</f>
        <v>0</v>
      </c>
      <c r="W82" s="21">
        <f>SUM(W77:W81)</f>
        <v>0</v>
      </c>
      <c r="X82" s="21">
        <f>SUM(X77:X81)</f>
        <v>0</v>
      </c>
      <c r="Y82" s="21">
        <f>SUM(Y77:Y81)</f>
        <v>0</v>
      </c>
      <c r="Z82" s="21">
        <f>SUM(Z77:Z81)</f>
        <v>0</v>
      </c>
      <c r="AA82" s="208" t="s">
        <v>17</v>
      </c>
      <c r="AB82" s="21">
        <f>SUM(AB77:AB81)</f>
        <v>0</v>
      </c>
      <c r="AC82" s="21">
        <f>SUM(AC77:AC81)</f>
        <v>0</v>
      </c>
      <c r="AD82" s="21">
        <f>SUM(AD77:AD81)</f>
        <v>0</v>
      </c>
      <c r="AE82" s="21">
        <f>SUM(AE77:AE81)</f>
        <v>0</v>
      </c>
      <c r="AF82" s="21">
        <f>SUM(AF77:AF81)</f>
        <v>0</v>
      </c>
      <c r="AG82" s="208" t="s">
        <v>17</v>
      </c>
      <c r="AH82" s="21">
        <f>SUM(AH77:AH81)</f>
        <v>0</v>
      </c>
      <c r="AI82" s="21">
        <f>SUM(AI77:AI81)</f>
        <v>0</v>
      </c>
      <c r="AJ82" s="21">
        <f>SUM(AJ77:AJ81)</f>
        <v>0</v>
      </c>
      <c r="AK82" s="21">
        <f>SUM(AK77:AK81)</f>
        <v>0</v>
      </c>
      <c r="AL82" s="21">
        <f>SUM(AL77:AL81)</f>
        <v>0</v>
      </c>
      <c r="AM82" s="208" t="s">
        <v>17</v>
      </c>
      <c r="AN82" s="21">
        <f>SUM(AN77:AN81)</f>
        <v>0</v>
      </c>
      <c r="AO82" s="21">
        <f>SUM(AO77:AO81)</f>
        <v>0</v>
      </c>
      <c r="AP82" s="21">
        <f>SUM(AP77:AP81)</f>
        <v>0</v>
      </c>
      <c r="AQ82" s="21">
        <f>SUM(AQ77:AQ81)</f>
        <v>0</v>
      </c>
      <c r="AR82" s="21">
        <f>SUM(AR77:AR81)</f>
        <v>0</v>
      </c>
      <c r="AS82" s="208" t="s">
        <v>17</v>
      </c>
      <c r="AT82" s="21">
        <f>SUM(AT77:AT81)</f>
        <v>0</v>
      </c>
      <c r="AU82" s="21">
        <f>SUM(AU77:AU81)</f>
        <v>0</v>
      </c>
      <c r="AV82" s="21">
        <f>SUM(AV77:AV81)</f>
        <v>2</v>
      </c>
      <c r="AW82" s="21">
        <f>SUM(AW77:AW81)</f>
        <v>28</v>
      </c>
      <c r="AX82" s="21">
        <f>SUM(AX77:AX81)</f>
        <v>14</v>
      </c>
      <c r="AY82" s="208" t="s">
        <v>17</v>
      </c>
      <c r="AZ82" s="82">
        <f t="shared" ref="AZ82:BE82" si="50">SUM(AZ77:AZ81)</f>
        <v>0</v>
      </c>
      <c r="BA82" s="21">
        <f t="shared" si="50"/>
        <v>0</v>
      </c>
      <c r="BB82" s="21">
        <f t="shared" si="50"/>
        <v>2</v>
      </c>
      <c r="BC82" s="21">
        <f t="shared" si="50"/>
        <v>28</v>
      </c>
      <c r="BD82" s="21">
        <f t="shared" si="50"/>
        <v>14</v>
      </c>
      <c r="BE82" s="104">
        <f t="shared" si="50"/>
        <v>2</v>
      </c>
    </row>
    <row r="83" spans="1:192" ht="21.9" customHeight="1" thickBot="1" x14ac:dyDescent="0.4">
      <c r="A83" s="22"/>
      <c r="B83" s="23"/>
      <c r="C83" s="220" t="s">
        <v>27</v>
      </c>
      <c r="D83" s="221">
        <f>D63+D75+D82</f>
        <v>12</v>
      </c>
      <c r="E83" s="221">
        <f>E63+E75+E82</f>
        <v>168</v>
      </c>
      <c r="F83" s="221">
        <f>F63+F75+F82</f>
        <v>20</v>
      </c>
      <c r="G83" s="221">
        <f>G63+G75+G82</f>
        <v>288</v>
      </c>
      <c r="H83" s="221">
        <f>H63+H82</f>
        <v>28</v>
      </c>
      <c r="I83" s="222" t="s">
        <v>17</v>
      </c>
      <c r="J83" s="221">
        <f>J63+J75+J82</f>
        <v>14</v>
      </c>
      <c r="K83" s="221">
        <f>K63+K75+K82</f>
        <v>196</v>
      </c>
      <c r="L83" s="221">
        <f>L63+L75+L82</f>
        <v>20</v>
      </c>
      <c r="M83" s="221">
        <f>M63+M75+M82</f>
        <v>290</v>
      </c>
      <c r="N83" s="221">
        <f>N63+N82</f>
        <v>27</v>
      </c>
      <c r="O83" s="222" t="s">
        <v>17</v>
      </c>
      <c r="P83" s="221">
        <f>P63+P75+P82</f>
        <v>11</v>
      </c>
      <c r="Q83" s="221">
        <f>Q63+Q75+Q82</f>
        <v>154</v>
      </c>
      <c r="R83" s="221">
        <f>R63+R75+R82</f>
        <v>21</v>
      </c>
      <c r="S83" s="221">
        <f>S63+S75+S82</f>
        <v>302</v>
      </c>
      <c r="T83" s="221">
        <f>T63+T82</f>
        <v>31</v>
      </c>
      <c r="U83" s="222" t="s">
        <v>17</v>
      </c>
      <c r="V83" s="221">
        <f>V63+V75+V82</f>
        <v>16</v>
      </c>
      <c r="W83" s="221">
        <f>W63+W75+W82</f>
        <v>224</v>
      </c>
      <c r="X83" s="221">
        <f>X63+X75+X82</f>
        <v>17</v>
      </c>
      <c r="Y83" s="221">
        <f>Y63+Y75+Y82</f>
        <v>238</v>
      </c>
      <c r="Z83" s="221">
        <f>Z63+Z82</f>
        <v>31</v>
      </c>
      <c r="AA83" s="222" t="s">
        <v>17</v>
      </c>
      <c r="AB83" s="221">
        <f>AB63+AB75+AB82</f>
        <v>3</v>
      </c>
      <c r="AC83" s="221">
        <f>AC63+AC75+AC82</f>
        <v>42</v>
      </c>
      <c r="AD83" s="221">
        <f>AD63+AD75+AD82</f>
        <v>5</v>
      </c>
      <c r="AE83" s="221">
        <f>AE63+AE75+AE82</f>
        <v>70</v>
      </c>
      <c r="AF83" s="221">
        <f>AF63+AF82</f>
        <v>5</v>
      </c>
      <c r="AG83" s="222" t="s">
        <v>17</v>
      </c>
      <c r="AH83" s="221">
        <f>AH63+AH75+AH82</f>
        <v>4</v>
      </c>
      <c r="AI83" s="221">
        <f>AI63+AI75+AI82</f>
        <v>56</v>
      </c>
      <c r="AJ83" s="221">
        <f>AJ63+AJ75+AJ82</f>
        <v>11</v>
      </c>
      <c r="AK83" s="221">
        <f>AK63+AK75+AK82</f>
        <v>160</v>
      </c>
      <c r="AL83" s="221">
        <f>AL63+AL82</f>
        <v>13</v>
      </c>
      <c r="AM83" s="222" t="s">
        <v>17</v>
      </c>
      <c r="AN83" s="221">
        <f>AN63+AN75+AN82</f>
        <v>3</v>
      </c>
      <c r="AO83" s="221">
        <f>AO63+AO75+AO82</f>
        <v>42</v>
      </c>
      <c r="AP83" s="221">
        <f>AP63+AP75+AP82</f>
        <v>10</v>
      </c>
      <c r="AQ83" s="221">
        <f>AQ63+AQ75+AQ82</f>
        <v>146</v>
      </c>
      <c r="AR83" s="221">
        <f>AR63+AR82</f>
        <v>13</v>
      </c>
      <c r="AS83" s="222" t="s">
        <v>17</v>
      </c>
      <c r="AT83" s="221">
        <f>AT63+AT75+AT82</f>
        <v>2</v>
      </c>
      <c r="AU83" s="221">
        <f>AU63+AU75+AU82</f>
        <v>28</v>
      </c>
      <c r="AV83" s="221">
        <f>AV63+AV75+AV82</f>
        <v>20</v>
      </c>
      <c r="AW83" s="221">
        <f>AW63+AW75+AW82</f>
        <v>296</v>
      </c>
      <c r="AX83" s="221">
        <f>AX63+AX82</f>
        <v>17</v>
      </c>
      <c r="AY83" s="222" t="s">
        <v>17</v>
      </c>
      <c r="AZ83" s="221">
        <f>AZ63+AZ75+AZ82</f>
        <v>65</v>
      </c>
      <c r="BA83" s="221">
        <f>BA63+BA75+BA82</f>
        <v>910</v>
      </c>
      <c r="BB83" s="221">
        <f>BB63+BB75+BB82</f>
        <v>124</v>
      </c>
      <c r="BC83" s="221">
        <f>BC63+BC75+BC82</f>
        <v>1778</v>
      </c>
      <c r="BD83" s="221">
        <f>BD63+BD82</f>
        <v>165</v>
      </c>
      <c r="BE83" s="223">
        <f>BE63+BE75+BE82</f>
        <v>189</v>
      </c>
      <c r="BF83" s="519"/>
    </row>
    <row r="84" spans="1:192" ht="15.75" customHeight="1" thickBot="1" x14ac:dyDescent="0.3">
      <c r="A84" s="654"/>
      <c r="B84" s="655"/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  <c r="AD84" s="655"/>
      <c r="AE84" s="655"/>
      <c r="AF84" s="655"/>
      <c r="AG84" s="655"/>
      <c r="AH84" s="655"/>
      <c r="AI84" s="655"/>
      <c r="AJ84" s="655"/>
      <c r="AK84" s="655"/>
      <c r="AL84" s="655"/>
      <c r="AM84" s="655"/>
      <c r="AN84" s="655"/>
      <c r="AO84" s="655"/>
      <c r="AP84" s="655"/>
      <c r="AQ84" s="655"/>
      <c r="AR84" s="655"/>
      <c r="AS84" s="655"/>
      <c r="AT84" s="655"/>
      <c r="AU84" s="655"/>
      <c r="AV84" s="655"/>
      <c r="AW84" s="655"/>
      <c r="AX84" s="655"/>
      <c r="AY84" s="655"/>
      <c r="AZ84" s="655"/>
      <c r="BA84" s="655"/>
      <c r="BB84" s="655"/>
      <c r="BC84" s="655"/>
      <c r="BD84" s="655"/>
      <c r="BE84" s="656"/>
    </row>
    <row r="85" spans="1:192" s="25" customFormat="1" ht="15.75" customHeight="1" thickBot="1" x14ac:dyDescent="0.35">
      <c r="A85" s="194"/>
      <c r="B85" s="12"/>
      <c r="C85" s="193" t="s">
        <v>50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666"/>
      <c r="Q85" s="666"/>
      <c r="R85" s="666"/>
      <c r="S85" s="666"/>
      <c r="T85" s="666"/>
      <c r="U85" s="666"/>
      <c r="V85" s="666"/>
      <c r="W85" s="666"/>
      <c r="X85" s="666"/>
      <c r="Y85" s="666"/>
      <c r="Z85" s="666"/>
      <c r="AA85" s="666"/>
      <c r="AB85" s="666"/>
      <c r="AC85" s="666"/>
      <c r="AD85" s="666"/>
      <c r="AE85" s="666"/>
      <c r="AF85" s="666"/>
      <c r="AG85" s="666"/>
      <c r="AH85" s="666"/>
      <c r="AI85" s="666"/>
      <c r="AJ85" s="666"/>
      <c r="AK85" s="666"/>
      <c r="AL85" s="666"/>
      <c r="AM85" s="666"/>
      <c r="AN85" s="666"/>
      <c r="AO85" s="666"/>
      <c r="AP85" s="666"/>
      <c r="AQ85" s="666"/>
      <c r="AR85" s="666"/>
      <c r="AS85" s="666"/>
      <c r="AT85" s="666"/>
      <c r="AU85" s="666"/>
      <c r="AV85" s="666"/>
      <c r="AW85" s="666"/>
      <c r="AX85" s="666"/>
      <c r="AY85" s="666"/>
      <c r="AZ85" s="83"/>
      <c r="BA85" s="84"/>
      <c r="BB85" s="84"/>
      <c r="BC85" s="84"/>
      <c r="BD85" s="84"/>
      <c r="BE85" s="219"/>
      <c r="BF85" s="212"/>
      <c r="BG85" s="201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/>
      <c r="CX85" s="437"/>
      <c r="CY85" s="437"/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437"/>
      <c r="GE85" s="437"/>
      <c r="GF85" s="437"/>
      <c r="GG85" s="437"/>
      <c r="GH85" s="437"/>
      <c r="GI85" s="437"/>
      <c r="GJ85" s="437"/>
    </row>
    <row r="86" spans="1:192" s="428" customFormat="1" ht="15.75" customHeight="1" x14ac:dyDescent="0.3">
      <c r="A86" s="546" t="s">
        <v>141</v>
      </c>
      <c r="B86" s="195" t="s">
        <v>19</v>
      </c>
      <c r="C86" s="224" t="s">
        <v>140</v>
      </c>
      <c r="D86" s="225"/>
      <c r="E86" s="5" t="str">
        <f>IF(D86*14=0,"",D86*14)</f>
        <v/>
      </c>
      <c r="F86" s="108"/>
      <c r="G86" s="5" t="str">
        <f>IF(F86*14=0,"",F86*14)</f>
        <v/>
      </c>
      <c r="H86" s="108"/>
      <c r="I86" s="109"/>
      <c r="J86" s="56"/>
      <c r="K86" s="5" t="str">
        <f>IF(J86*14=0,"",J86*14)</f>
        <v/>
      </c>
      <c r="L86" s="55"/>
      <c r="M86" s="5" t="str">
        <f>IF(L86*14=0,"",L86*14)</f>
        <v/>
      </c>
      <c r="N86" s="55"/>
      <c r="O86" s="59"/>
      <c r="P86" s="55"/>
      <c r="Q86" s="5" t="str">
        <f t="shared" ref="Q86:Q92" si="51">IF(P86*14=0,"",P86*14)</f>
        <v/>
      </c>
      <c r="R86" s="55"/>
      <c r="S86" s="5" t="str">
        <f t="shared" ref="S86:S92" si="52">IF(R86*14=0,"",R86*14)</f>
        <v/>
      </c>
      <c r="T86" s="55"/>
      <c r="U86" s="58"/>
      <c r="V86" s="56">
        <v>1</v>
      </c>
      <c r="W86" s="5">
        <f>IF(V86*14=0,"",V86*14)</f>
        <v>14</v>
      </c>
      <c r="X86" s="55">
        <v>1</v>
      </c>
      <c r="Y86" s="5">
        <f>IF(X86*14=0,"",X86*14)</f>
        <v>14</v>
      </c>
      <c r="Z86" s="55">
        <v>2</v>
      </c>
      <c r="AA86" s="59" t="s">
        <v>67</v>
      </c>
      <c r="AB86" s="415"/>
      <c r="AC86" s="5" t="str">
        <f>IF(AB86*14=0,"",AB86*14)</f>
        <v/>
      </c>
      <c r="AD86" s="415"/>
      <c r="AE86" s="5" t="str">
        <f>IF(AD86*14=0,"",AD86*14)</f>
        <v/>
      </c>
      <c r="AF86" s="415"/>
      <c r="AG86" s="414"/>
      <c r="AH86" s="432"/>
      <c r="AI86" s="5" t="str">
        <f>IF(AH86*14=0,"",AH86*14)</f>
        <v/>
      </c>
      <c r="AJ86" s="415"/>
      <c r="AK86" s="5" t="str">
        <f>IF(AJ86*14=0,"",AJ86*14)</f>
        <v/>
      </c>
      <c r="AL86" s="415"/>
      <c r="AM86" s="433"/>
      <c r="AN86" s="415"/>
      <c r="AO86" s="5" t="str">
        <f>IF(AN86*14=0,"",AN86*14)</f>
        <v/>
      </c>
      <c r="AP86" s="415"/>
      <c r="AQ86" s="5" t="str">
        <f>IF(AP86*14=0,"",AP86*14)</f>
        <v/>
      </c>
      <c r="AR86" s="415"/>
      <c r="AS86" s="414"/>
      <c r="AT86" s="432"/>
      <c r="AU86" s="5" t="str">
        <f>IF(AT86*14=0,"",AT86*14)</f>
        <v/>
      </c>
      <c r="AV86" s="415"/>
      <c r="AW86" s="5" t="str">
        <f>IF(AV86*14=0,"",AV86*14)</f>
        <v/>
      </c>
      <c r="AX86" s="415"/>
      <c r="AY86" s="433"/>
      <c r="AZ86" s="439"/>
      <c r="BA86" s="440"/>
      <c r="BB86" s="440"/>
      <c r="BC86" s="440"/>
      <c r="BD86" s="441"/>
      <c r="BE86" s="442"/>
      <c r="BF86" s="482" t="s">
        <v>374</v>
      </c>
      <c r="BG86" s="434" t="s">
        <v>373</v>
      </c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/>
      <c r="CX86" s="437"/>
      <c r="CY86" s="437"/>
      <c r="CZ86" s="437"/>
      <c r="DA86" s="437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437"/>
      <c r="GE86" s="437"/>
      <c r="GF86" s="437"/>
      <c r="GG86" s="437"/>
      <c r="GH86" s="437"/>
      <c r="GI86" s="437"/>
      <c r="GJ86" s="437"/>
    </row>
    <row r="87" spans="1:192" s="428" customFormat="1" ht="15.6" customHeight="1" x14ac:dyDescent="0.3">
      <c r="A87" s="466" t="s">
        <v>496</v>
      </c>
      <c r="B87" s="431" t="s">
        <v>19</v>
      </c>
      <c r="C87" s="467" t="s">
        <v>361</v>
      </c>
      <c r="D87" s="225"/>
      <c r="E87" s="253"/>
      <c r="F87" s="108"/>
      <c r="G87" s="253"/>
      <c r="H87" s="108"/>
      <c r="I87" s="109"/>
      <c r="J87" s="56"/>
      <c r="K87" s="253"/>
      <c r="L87" s="55"/>
      <c r="M87" s="253"/>
      <c r="N87" s="252"/>
      <c r="O87" s="59"/>
      <c r="P87" s="55">
        <v>1</v>
      </c>
      <c r="Q87" s="5">
        <f t="shared" si="51"/>
        <v>14</v>
      </c>
      <c r="R87" s="55"/>
      <c r="S87" s="5" t="str">
        <f t="shared" si="52"/>
        <v/>
      </c>
      <c r="T87" s="55">
        <v>2</v>
      </c>
      <c r="U87" s="254" t="s">
        <v>15</v>
      </c>
      <c r="V87" s="468"/>
      <c r="W87" s="253"/>
      <c r="X87" s="252"/>
      <c r="Y87" s="253"/>
      <c r="Z87" s="252"/>
      <c r="AA87" s="469"/>
      <c r="AB87" s="252"/>
      <c r="AC87" s="253"/>
      <c r="AD87" s="252"/>
      <c r="AE87" s="253"/>
      <c r="AF87" s="252"/>
      <c r="AG87" s="254"/>
      <c r="AH87" s="468"/>
      <c r="AI87" s="253"/>
      <c r="AJ87" s="252"/>
      <c r="AK87" s="253"/>
      <c r="AL87" s="252"/>
      <c r="AM87" s="469"/>
      <c r="AN87" s="225"/>
      <c r="AO87" s="253"/>
      <c r="AP87" s="252"/>
      <c r="AQ87" s="253"/>
      <c r="AR87" s="252"/>
      <c r="AS87" s="470"/>
      <c r="AT87" s="252"/>
      <c r="AU87" s="253"/>
      <c r="AV87" s="252"/>
      <c r="AW87" s="253"/>
      <c r="AX87" s="252"/>
      <c r="AY87" s="252"/>
      <c r="AZ87" s="458"/>
      <c r="BA87" s="459"/>
      <c r="BB87" s="459"/>
      <c r="BC87" s="460"/>
      <c r="BD87" s="461"/>
      <c r="BE87" s="462"/>
      <c r="BF87" s="520" t="s">
        <v>483</v>
      </c>
      <c r="BG87" s="434" t="s">
        <v>375</v>
      </c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7"/>
      <c r="CX87" s="437"/>
      <c r="CY87" s="437"/>
      <c r="CZ87" s="437"/>
      <c r="DA87" s="437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437"/>
      <c r="GE87" s="437"/>
      <c r="GF87" s="437"/>
      <c r="GG87" s="437"/>
      <c r="GH87" s="437"/>
      <c r="GI87" s="437"/>
      <c r="GJ87" s="437"/>
    </row>
    <row r="88" spans="1:192" s="25" customFormat="1" ht="15.75" customHeight="1" x14ac:dyDescent="0.3">
      <c r="A88" s="543" t="s">
        <v>296</v>
      </c>
      <c r="B88" s="417" t="s">
        <v>19</v>
      </c>
      <c r="C88" s="443" t="s">
        <v>297</v>
      </c>
      <c r="D88" s="225"/>
      <c r="E88" s="408" t="str">
        <f>IF(D88*14=0,"",D88*14)</f>
        <v/>
      </c>
      <c r="F88" s="108"/>
      <c r="G88" s="408" t="str">
        <f>IF(F88*14=0,"",F88*14)</f>
        <v/>
      </c>
      <c r="H88" s="108"/>
      <c r="I88" s="109"/>
      <c r="J88" s="56"/>
      <c r="K88" s="408" t="str">
        <f>IF(J88*14=0,"",J88*14)</f>
        <v/>
      </c>
      <c r="L88" s="55"/>
      <c r="M88" s="408" t="str">
        <f>IF(L88*14=0,"",L88*14)</f>
        <v/>
      </c>
      <c r="N88" s="407"/>
      <c r="O88" s="59"/>
      <c r="P88" s="55"/>
      <c r="Q88" s="5" t="str">
        <f t="shared" si="51"/>
        <v/>
      </c>
      <c r="R88" s="55"/>
      <c r="S88" s="5" t="str">
        <f t="shared" si="52"/>
        <v/>
      </c>
      <c r="T88" s="55"/>
      <c r="U88" s="413"/>
      <c r="V88" s="411"/>
      <c r="W88" s="408" t="str">
        <f>IF(V88*14=0,"",V88*14)</f>
        <v/>
      </c>
      <c r="X88" s="407"/>
      <c r="Y88" s="408" t="str">
        <f>IF(X88*14=0,"",X88*14)</f>
        <v/>
      </c>
      <c r="Z88" s="407"/>
      <c r="AA88" s="412"/>
      <c r="AB88" s="407">
        <v>1</v>
      </c>
      <c r="AC88" s="408">
        <v>14</v>
      </c>
      <c r="AD88" s="407">
        <v>1</v>
      </c>
      <c r="AE88" s="408">
        <v>14</v>
      </c>
      <c r="AF88" s="407">
        <v>3</v>
      </c>
      <c r="AG88" s="414" t="s">
        <v>67</v>
      </c>
      <c r="AH88" s="411"/>
      <c r="AI88" s="408" t="str">
        <f>IF(AH88*14=0,"",AH88*14)</f>
        <v/>
      </c>
      <c r="AJ88" s="407"/>
      <c r="AK88" s="408" t="str">
        <f>IF(AJ88*14=0,"",AJ88*14)</f>
        <v/>
      </c>
      <c r="AL88" s="407"/>
      <c r="AM88" s="412"/>
      <c r="AN88" s="411"/>
      <c r="AO88" s="408" t="str">
        <f>IF(AN88*14=0,"",AN88*14)</f>
        <v/>
      </c>
      <c r="AP88" s="410"/>
      <c r="AQ88" s="408" t="str">
        <f>IF(AP88*14=0,"",AP88*14)</f>
        <v/>
      </c>
      <c r="AR88" s="410"/>
      <c r="AS88" s="409"/>
      <c r="AT88" s="407"/>
      <c r="AU88" s="408" t="str">
        <f>IF(AT88*14=0,"",AT88*14)</f>
        <v/>
      </c>
      <c r="AV88" s="407"/>
      <c r="AW88" s="408" t="str">
        <f>IF(AV88*14=0,"",AV88*14)</f>
        <v/>
      </c>
      <c r="AX88" s="407"/>
      <c r="AY88" s="407"/>
      <c r="AZ88" s="458"/>
      <c r="BA88" s="459"/>
      <c r="BB88" s="459"/>
      <c r="BC88" s="460"/>
      <c r="BD88" s="461"/>
      <c r="BE88" s="462"/>
      <c r="BF88" s="492" t="s">
        <v>150</v>
      </c>
      <c r="BG88" s="493" t="s">
        <v>264</v>
      </c>
    </row>
    <row r="89" spans="1:192" s="25" customFormat="1" ht="15.75" customHeight="1" x14ac:dyDescent="0.3">
      <c r="A89" s="544" t="s">
        <v>262</v>
      </c>
      <c r="B89" s="195" t="s">
        <v>19</v>
      </c>
      <c r="C89" s="224" t="s">
        <v>263</v>
      </c>
      <c r="D89" s="225"/>
      <c r="E89" s="5" t="str">
        <f>IF(D89*14=0,"",D89*14)</f>
        <v/>
      </c>
      <c r="F89" s="108"/>
      <c r="G89" s="5" t="str">
        <f>IF(F89*14=0,"",F89*14)</f>
        <v/>
      </c>
      <c r="H89" s="108"/>
      <c r="I89" s="109"/>
      <c r="J89" s="56"/>
      <c r="K89" s="5" t="str">
        <f>IF(J89*14=0,"",J89*14)</f>
        <v/>
      </c>
      <c r="L89" s="55"/>
      <c r="M89" s="5" t="str">
        <f>IF(L89*14=0,"",L89*14)</f>
        <v/>
      </c>
      <c r="N89" s="415"/>
      <c r="O89" s="59"/>
      <c r="P89" s="55"/>
      <c r="Q89" s="5" t="str">
        <f t="shared" si="51"/>
        <v/>
      </c>
      <c r="R89" s="55"/>
      <c r="S89" s="5" t="str">
        <f t="shared" si="52"/>
        <v/>
      </c>
      <c r="T89" s="55"/>
      <c r="U89" s="414"/>
      <c r="V89" s="432"/>
      <c r="W89" s="5" t="str">
        <f>IF(V89*14=0,"",V89*14)</f>
        <v/>
      </c>
      <c r="X89" s="415"/>
      <c r="Y89" s="5" t="str">
        <f>IF(X89*14=0,"",X89*14)</f>
        <v/>
      </c>
      <c r="Z89" s="415"/>
      <c r="AA89" s="433"/>
      <c r="AB89" s="415">
        <v>1</v>
      </c>
      <c r="AC89" s="5">
        <f>IF(AB89*14=0,"",AB89*14)</f>
        <v>14</v>
      </c>
      <c r="AD89" s="415">
        <v>1</v>
      </c>
      <c r="AE89" s="5">
        <f>IF(AD89*14=0,"",AD89*14)</f>
        <v>14</v>
      </c>
      <c r="AF89" s="415">
        <v>3</v>
      </c>
      <c r="AG89" s="414" t="s">
        <v>67</v>
      </c>
      <c r="AH89" s="432"/>
      <c r="AI89" s="5" t="str">
        <f>IF(AH89*14=0,"",AH89*14)</f>
        <v/>
      </c>
      <c r="AJ89" s="415"/>
      <c r="AK89" s="5" t="str">
        <f>IF(AJ89*14=0,"",AJ89*14)</f>
        <v/>
      </c>
      <c r="AL89" s="415"/>
      <c r="AM89" s="433"/>
      <c r="AN89" s="432"/>
      <c r="AO89" s="5" t="str">
        <f>IF(AN89*14=0,"",AN89*14)</f>
        <v/>
      </c>
      <c r="AP89" s="435"/>
      <c r="AQ89" s="5" t="str">
        <f>IF(AP89*14=0,"",AP89*14)</f>
        <v/>
      </c>
      <c r="AR89" s="435"/>
      <c r="AS89" s="436"/>
      <c r="AT89" s="415"/>
      <c r="AU89" s="5" t="str">
        <f>IF(AT89*14=0,"",AT89*14)</f>
        <v/>
      </c>
      <c r="AV89" s="415"/>
      <c r="AW89" s="5" t="str">
        <f>IF(AV89*14=0,"",AV89*14)</f>
        <v/>
      </c>
      <c r="AX89" s="415"/>
      <c r="AY89" s="415"/>
      <c r="AZ89" s="458"/>
      <c r="BA89" s="459"/>
      <c r="BB89" s="459"/>
      <c r="BC89" s="460"/>
      <c r="BD89" s="461"/>
      <c r="BE89" s="462"/>
      <c r="BF89" s="492" t="s">
        <v>150</v>
      </c>
      <c r="BG89" s="493" t="s">
        <v>264</v>
      </c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/>
      <c r="CX89" s="437"/>
      <c r="CY89" s="437"/>
      <c r="CZ89" s="437"/>
      <c r="DA89" s="437"/>
      <c r="DB89" s="437"/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437"/>
      <c r="FL89" s="437"/>
      <c r="FM89" s="437"/>
      <c r="FN89" s="437"/>
      <c r="FO89" s="437"/>
      <c r="FP89" s="437"/>
      <c r="FQ89" s="437"/>
      <c r="FR89" s="437"/>
      <c r="FS89" s="437"/>
      <c r="FT89" s="437"/>
      <c r="FU89" s="437"/>
      <c r="FV89" s="437"/>
      <c r="FW89" s="437"/>
      <c r="FX89" s="437"/>
      <c r="FY89" s="437"/>
      <c r="FZ89" s="437"/>
      <c r="GA89" s="437"/>
      <c r="GB89" s="437"/>
      <c r="GC89" s="437"/>
      <c r="GD89" s="437"/>
      <c r="GE89" s="437"/>
      <c r="GF89" s="437"/>
      <c r="GG89" s="437"/>
      <c r="GH89" s="437"/>
      <c r="GI89" s="437"/>
      <c r="GJ89" s="437"/>
    </row>
    <row r="90" spans="1:192" s="25" customFormat="1" x14ac:dyDescent="0.3">
      <c r="A90" s="544" t="s">
        <v>265</v>
      </c>
      <c r="B90" s="195" t="s">
        <v>19</v>
      </c>
      <c r="C90" s="224" t="s">
        <v>266</v>
      </c>
      <c r="D90" s="225"/>
      <c r="E90" s="5" t="str">
        <f>IF(D90*14=0,"",D90*14)</f>
        <v/>
      </c>
      <c r="F90" s="108"/>
      <c r="G90" s="5" t="str">
        <f>IF(F90*14=0,"",F90*14)</f>
        <v/>
      </c>
      <c r="H90" s="108"/>
      <c r="I90" s="109"/>
      <c r="J90" s="56"/>
      <c r="K90" s="5" t="str">
        <f>IF(J90*14=0,"",J90*14)</f>
        <v/>
      </c>
      <c r="L90" s="55"/>
      <c r="M90" s="5" t="str">
        <f>IF(L90*14=0,"",L90*14)</f>
        <v/>
      </c>
      <c r="N90" s="415"/>
      <c r="O90" s="59"/>
      <c r="P90" s="55"/>
      <c r="Q90" s="5" t="str">
        <f t="shared" si="51"/>
        <v/>
      </c>
      <c r="R90" s="55"/>
      <c r="S90" s="5" t="str">
        <f t="shared" si="52"/>
        <v/>
      </c>
      <c r="T90" s="55"/>
      <c r="U90" s="414"/>
      <c r="V90" s="432"/>
      <c r="W90" s="5" t="str">
        <f>IF(V90*14=0,"",V90*14)</f>
        <v/>
      </c>
      <c r="X90" s="415"/>
      <c r="Y90" s="5" t="str">
        <f>IF(X90*14=0,"",X90*14)</f>
        <v/>
      </c>
      <c r="Z90" s="415"/>
      <c r="AA90" s="433"/>
      <c r="AB90" s="415"/>
      <c r="AC90" s="5" t="str">
        <f>IF(AB90*14=0,"",AB90*14)</f>
        <v/>
      </c>
      <c r="AD90" s="415"/>
      <c r="AE90" s="5" t="str">
        <f>IF(AD90*14=0,"",AD90*14)</f>
        <v/>
      </c>
      <c r="AF90" s="415"/>
      <c r="AG90" s="414"/>
      <c r="AH90" s="432">
        <v>1</v>
      </c>
      <c r="AI90" s="5">
        <f>IF(AH90*14=0,"",AH90*14)</f>
        <v>14</v>
      </c>
      <c r="AJ90" s="415">
        <v>1</v>
      </c>
      <c r="AK90" s="5">
        <f>IF(AJ90*14=0,"",AJ90*14)</f>
        <v>14</v>
      </c>
      <c r="AL90" s="415">
        <v>3</v>
      </c>
      <c r="AM90" s="414" t="s">
        <v>67</v>
      </c>
      <c r="AN90" s="432"/>
      <c r="AO90" s="5" t="str">
        <f>IF(AN90*14=0,"",AN90*14)</f>
        <v/>
      </c>
      <c r="AP90" s="435"/>
      <c r="AQ90" s="5" t="str">
        <f>IF(AP90*14=0,"",AP90*14)</f>
        <v/>
      </c>
      <c r="AR90" s="435"/>
      <c r="AS90" s="436"/>
      <c r="AT90" s="415"/>
      <c r="AU90" s="5" t="str">
        <f>IF(AT90*14=0,"",AT90*14)</f>
        <v/>
      </c>
      <c r="AV90" s="415"/>
      <c r="AW90" s="5" t="str">
        <f>IF(AV90*14=0,"",AV90*14)</f>
        <v/>
      </c>
      <c r="AX90" s="415"/>
      <c r="AY90" s="415"/>
      <c r="AZ90" s="458"/>
      <c r="BA90" s="459"/>
      <c r="BB90" s="459"/>
      <c r="BC90" s="460"/>
      <c r="BD90" s="461"/>
      <c r="BE90" s="462"/>
      <c r="BF90" s="492" t="s">
        <v>150</v>
      </c>
      <c r="BG90" s="493" t="s">
        <v>186</v>
      </c>
    </row>
    <row r="91" spans="1:192" s="25" customFormat="1" ht="15.75" customHeight="1" x14ac:dyDescent="0.3">
      <c r="A91" s="544" t="s">
        <v>269</v>
      </c>
      <c r="B91" s="195" t="s">
        <v>19</v>
      </c>
      <c r="C91" s="224" t="s">
        <v>270</v>
      </c>
      <c r="D91" s="225"/>
      <c r="E91" s="5" t="str">
        <f>IF(D91*14=0,"",D91*14)</f>
        <v/>
      </c>
      <c r="F91" s="108"/>
      <c r="G91" s="5" t="str">
        <f>IF(F91*14=0,"",F91*14)</f>
        <v/>
      </c>
      <c r="H91" s="108"/>
      <c r="I91" s="109"/>
      <c r="J91" s="56"/>
      <c r="K91" s="5" t="str">
        <f>IF(J91*14=0,"",J91*14)</f>
        <v/>
      </c>
      <c r="L91" s="55"/>
      <c r="M91" s="5" t="str">
        <f>IF(L91*14=0,"",L91*14)</f>
        <v/>
      </c>
      <c r="N91" s="415"/>
      <c r="O91" s="59"/>
      <c r="P91" s="55"/>
      <c r="Q91" s="5" t="str">
        <f t="shared" si="51"/>
        <v/>
      </c>
      <c r="R91" s="55"/>
      <c r="S91" s="5" t="str">
        <f t="shared" si="52"/>
        <v/>
      </c>
      <c r="T91" s="55"/>
      <c r="U91" s="414"/>
      <c r="V91" s="432"/>
      <c r="W91" s="5" t="str">
        <f>IF(V91*14=0,"",V91*14)</f>
        <v/>
      </c>
      <c r="X91" s="415"/>
      <c r="Y91" s="5" t="str">
        <f>IF(X91*14=0,"",X91*14)</f>
        <v/>
      </c>
      <c r="Z91" s="415"/>
      <c r="AA91" s="433"/>
      <c r="AB91" s="415"/>
      <c r="AC91" s="5" t="str">
        <f>IF(AB91*14=0,"",AB91*14)</f>
        <v/>
      </c>
      <c r="AD91" s="415"/>
      <c r="AE91" s="5" t="str">
        <f>IF(AD91*14=0,"",AD91*14)</f>
        <v/>
      </c>
      <c r="AF91" s="415"/>
      <c r="AG91" s="414"/>
      <c r="AH91" s="432"/>
      <c r="AI91" s="5" t="str">
        <f>IF(AH91*14=0,"",AH91*14)</f>
        <v/>
      </c>
      <c r="AJ91" s="415"/>
      <c r="AK91" s="5" t="str">
        <f>IF(AJ91*14=0,"",AJ91*14)</f>
        <v/>
      </c>
      <c r="AL91" s="415"/>
      <c r="AM91" s="433"/>
      <c r="AN91" s="432">
        <v>1</v>
      </c>
      <c r="AO91" s="5">
        <f>IF(AN91*14=0,"",AN91*14)</f>
        <v>14</v>
      </c>
      <c r="AP91" s="435">
        <v>1</v>
      </c>
      <c r="AQ91" s="5">
        <f>IF(AP91*14=0,"",AP91*14)</f>
        <v>14</v>
      </c>
      <c r="AR91" s="435">
        <v>3</v>
      </c>
      <c r="AS91" s="436" t="s">
        <v>67</v>
      </c>
      <c r="AT91" s="415"/>
      <c r="AU91" s="5" t="str">
        <f>IF(AT91*14=0,"",AT91*14)</f>
        <v/>
      </c>
      <c r="AV91" s="415"/>
      <c r="AW91" s="5" t="str">
        <f>IF(AV91*14=0,"",AV91*14)</f>
        <v/>
      </c>
      <c r="AX91" s="415"/>
      <c r="AY91" s="415"/>
      <c r="AZ91" s="458"/>
      <c r="BA91" s="459"/>
      <c r="BB91" s="459"/>
      <c r="BC91" s="460"/>
      <c r="BD91" s="461"/>
      <c r="BE91" s="462"/>
      <c r="BF91" s="492" t="s">
        <v>150</v>
      </c>
      <c r="BG91" s="493" t="s">
        <v>148</v>
      </c>
    </row>
    <row r="92" spans="1:192" s="428" customFormat="1" ht="15.75" customHeight="1" x14ac:dyDescent="0.3">
      <c r="A92" s="543" t="s">
        <v>409</v>
      </c>
      <c r="B92" s="429" t="s">
        <v>19</v>
      </c>
      <c r="C92" s="500" t="s">
        <v>476</v>
      </c>
      <c r="D92" s="225"/>
      <c r="E92" s="253" t="str">
        <f>IF(D92*14=0,"",D92*14)</f>
        <v/>
      </c>
      <c r="F92" s="252"/>
      <c r="G92" s="253" t="str">
        <f>IF(F92*14=0,"",F92*14)</f>
        <v/>
      </c>
      <c r="H92" s="252"/>
      <c r="I92" s="254"/>
      <c r="J92" s="255"/>
      <c r="K92" s="253" t="str">
        <f>IF(J92*14=0,"",J92*14)</f>
        <v/>
      </c>
      <c r="L92" s="256"/>
      <c r="M92" s="253" t="str">
        <f>IF(L92*14=0,"",L92*14)</f>
        <v/>
      </c>
      <c r="N92" s="256"/>
      <c r="O92" s="257"/>
      <c r="P92" s="256"/>
      <c r="Q92" s="253" t="str">
        <f t="shared" si="51"/>
        <v/>
      </c>
      <c r="R92" s="256"/>
      <c r="S92" s="253" t="str">
        <f t="shared" si="52"/>
        <v/>
      </c>
      <c r="T92" s="256"/>
      <c r="U92" s="258"/>
      <c r="V92" s="255"/>
      <c r="W92" s="253" t="str">
        <f>IF(V92*14=0,"",V92*14)</f>
        <v/>
      </c>
      <c r="X92" s="256"/>
      <c r="Y92" s="253" t="str">
        <f>IF(X92*14=0,"",X92*14)</f>
        <v/>
      </c>
      <c r="Z92" s="256"/>
      <c r="AA92" s="257"/>
      <c r="AB92" s="252">
        <v>1</v>
      </c>
      <c r="AC92" s="5">
        <v>14</v>
      </c>
      <c r="AD92" s="252">
        <v>1</v>
      </c>
      <c r="AE92" s="5">
        <v>14</v>
      </c>
      <c r="AF92" s="252">
        <v>3</v>
      </c>
      <c r="AG92" s="254" t="s">
        <v>67</v>
      </c>
      <c r="AH92" s="255"/>
      <c r="AI92" s="253" t="str">
        <f>IF(AH92*14=0,"",AH92*14)</f>
        <v/>
      </c>
      <c r="AJ92" s="256"/>
      <c r="AK92" s="253" t="str">
        <f>IF(AJ92*14=0,"",AJ92*14)</f>
        <v/>
      </c>
      <c r="AL92" s="256"/>
      <c r="AM92" s="257"/>
      <c r="AN92" s="255"/>
      <c r="AO92" s="253" t="str">
        <f>IF(AN92*14=0,"",AN92*14)</f>
        <v/>
      </c>
      <c r="AP92" s="266"/>
      <c r="AQ92" s="253" t="str">
        <f>IF(AP92*14=0,"",AP92*14)</f>
        <v/>
      </c>
      <c r="AR92" s="266"/>
      <c r="AS92" s="262"/>
      <c r="AT92" s="256"/>
      <c r="AU92" s="253" t="str">
        <f>IF(AT92*14=0,"",AT92*14)</f>
        <v/>
      </c>
      <c r="AV92" s="256"/>
      <c r="AW92" s="253" t="str">
        <f>IF(AV92*14=0,"",AV92*14)</f>
        <v/>
      </c>
      <c r="AX92" s="256"/>
      <c r="AY92" s="256"/>
      <c r="AZ92" s="644"/>
      <c r="BA92" s="682"/>
      <c r="BB92" s="682"/>
      <c r="BC92" s="683"/>
      <c r="BD92" s="637"/>
      <c r="BE92" s="638"/>
      <c r="BF92" s="492" t="s">
        <v>150</v>
      </c>
      <c r="BG92" s="402" t="s">
        <v>264</v>
      </c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/>
      <c r="CX92" s="437"/>
      <c r="CY92" s="437"/>
      <c r="CZ92" s="437"/>
      <c r="DA92" s="437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/>
      <c r="GA92" s="437"/>
      <c r="GB92" s="437"/>
      <c r="GC92" s="437"/>
      <c r="GD92" s="437"/>
      <c r="GE92" s="437"/>
      <c r="GF92" s="437"/>
      <c r="GG92" s="437"/>
      <c r="GH92" s="437"/>
      <c r="GI92" s="437"/>
      <c r="GJ92" s="437"/>
    </row>
    <row r="93" spans="1:192" s="25" customFormat="1" ht="15.75" customHeight="1" x14ac:dyDescent="0.3">
      <c r="A93" s="543" t="s">
        <v>410</v>
      </c>
      <c r="B93" s="429" t="s">
        <v>19</v>
      </c>
      <c r="C93" s="501" t="s">
        <v>411</v>
      </c>
      <c r="D93" s="225"/>
      <c r="E93" s="253"/>
      <c r="F93" s="252"/>
      <c r="G93" s="253"/>
      <c r="H93" s="252"/>
      <c r="I93" s="254"/>
      <c r="J93" s="255"/>
      <c r="K93" s="253"/>
      <c r="L93" s="256"/>
      <c r="M93" s="253"/>
      <c r="N93" s="256"/>
      <c r="O93" s="257"/>
      <c r="P93" s="256"/>
      <c r="Q93" s="253"/>
      <c r="R93" s="256"/>
      <c r="S93" s="253"/>
      <c r="T93" s="256"/>
      <c r="U93" s="258"/>
      <c r="V93" s="255"/>
      <c r="W93" s="253"/>
      <c r="X93" s="256"/>
      <c r="Y93" s="253"/>
      <c r="Z93" s="256"/>
      <c r="AA93" s="257"/>
      <c r="AB93" s="256"/>
      <c r="AC93" s="5"/>
      <c r="AD93" s="256"/>
      <c r="AE93" s="5"/>
      <c r="AF93" s="258"/>
      <c r="AG93" s="499"/>
      <c r="AH93" s="468">
        <v>1</v>
      </c>
      <c r="AI93" s="5">
        <v>14</v>
      </c>
      <c r="AJ93" s="252">
        <v>1</v>
      </c>
      <c r="AK93" s="5">
        <v>14</v>
      </c>
      <c r="AL93" s="252">
        <v>3</v>
      </c>
      <c r="AM93" s="254" t="s">
        <v>67</v>
      </c>
      <c r="AN93" s="255"/>
      <c r="AO93" s="253"/>
      <c r="AP93" s="266"/>
      <c r="AQ93" s="253"/>
      <c r="AR93" s="266"/>
      <c r="AS93" s="262"/>
      <c r="AT93" s="256"/>
      <c r="AU93" s="253"/>
      <c r="AV93" s="256"/>
      <c r="AW93" s="253"/>
      <c r="AX93" s="256"/>
      <c r="AY93" s="256"/>
      <c r="AZ93" s="488"/>
      <c r="BA93" s="497"/>
      <c r="BB93" s="497"/>
      <c r="BC93" s="498"/>
      <c r="BD93" s="486"/>
      <c r="BE93" s="487"/>
      <c r="BF93" s="492" t="s">
        <v>150</v>
      </c>
      <c r="BG93" s="402" t="s">
        <v>264</v>
      </c>
    </row>
    <row r="94" spans="1:192" s="25" customFormat="1" ht="15.75" customHeight="1" x14ac:dyDescent="0.3">
      <c r="A94" s="237" t="s">
        <v>412</v>
      </c>
      <c r="B94" s="374" t="s">
        <v>19</v>
      </c>
      <c r="C94" s="472" t="s">
        <v>413</v>
      </c>
      <c r="D94" s="225"/>
      <c r="E94" s="253"/>
      <c r="F94" s="252"/>
      <c r="G94" s="253"/>
      <c r="H94" s="252"/>
      <c r="I94" s="254"/>
      <c r="J94" s="255"/>
      <c r="K94" s="253"/>
      <c r="L94" s="256"/>
      <c r="M94" s="253"/>
      <c r="N94" s="256"/>
      <c r="O94" s="257"/>
      <c r="P94" s="256"/>
      <c r="Q94" s="253"/>
      <c r="R94" s="256"/>
      <c r="S94" s="253"/>
      <c r="T94" s="256"/>
      <c r="U94" s="258"/>
      <c r="V94" s="255"/>
      <c r="W94" s="253"/>
      <c r="X94" s="256"/>
      <c r="Y94" s="253"/>
      <c r="Z94" s="256"/>
      <c r="AA94" s="257"/>
      <c r="AB94" s="252"/>
      <c r="AC94" s="5">
        <v>8</v>
      </c>
      <c r="AD94" s="252">
        <v>2</v>
      </c>
      <c r="AE94" s="5">
        <v>20</v>
      </c>
      <c r="AF94" s="252">
        <v>3</v>
      </c>
      <c r="AG94" s="254" t="s">
        <v>67</v>
      </c>
      <c r="AH94" s="468"/>
      <c r="AI94" s="5"/>
      <c r="AJ94" s="252"/>
      <c r="AK94" s="5"/>
      <c r="AL94" s="252"/>
      <c r="AM94" s="469"/>
      <c r="AN94" s="255"/>
      <c r="AO94" s="253"/>
      <c r="AP94" s="256"/>
      <c r="AQ94" s="253"/>
      <c r="AR94" s="256"/>
      <c r="AS94" s="257"/>
      <c r="AT94" s="256"/>
      <c r="AU94" s="253"/>
      <c r="AV94" s="256"/>
      <c r="AW94" s="253"/>
      <c r="AX94" s="256"/>
      <c r="AY94" s="256"/>
      <c r="AZ94" s="489"/>
      <c r="BA94" s="490"/>
      <c r="BB94" s="490"/>
      <c r="BC94" s="491"/>
      <c r="BD94" s="486"/>
      <c r="BE94" s="487"/>
      <c r="BF94" s="479" t="s">
        <v>153</v>
      </c>
      <c r="BG94" s="402" t="s">
        <v>330</v>
      </c>
    </row>
    <row r="95" spans="1:192" s="25" customFormat="1" ht="15.75" customHeight="1" x14ac:dyDescent="0.3">
      <c r="A95" s="237" t="s">
        <v>414</v>
      </c>
      <c r="B95" s="374" t="s">
        <v>19</v>
      </c>
      <c r="C95" s="472" t="s">
        <v>415</v>
      </c>
      <c r="D95" s="225"/>
      <c r="E95" s="253"/>
      <c r="F95" s="252"/>
      <c r="G95" s="253"/>
      <c r="H95" s="252"/>
      <c r="I95" s="254"/>
      <c r="J95" s="255"/>
      <c r="K95" s="253"/>
      <c r="L95" s="256"/>
      <c r="M95" s="253"/>
      <c r="N95" s="256"/>
      <c r="O95" s="257"/>
      <c r="P95" s="256"/>
      <c r="Q95" s="253"/>
      <c r="R95" s="256"/>
      <c r="S95" s="253"/>
      <c r="T95" s="256"/>
      <c r="U95" s="258"/>
      <c r="V95" s="255"/>
      <c r="W95" s="253"/>
      <c r="X95" s="256"/>
      <c r="Y95" s="253"/>
      <c r="Z95" s="256"/>
      <c r="AA95" s="257"/>
      <c r="AB95" s="256"/>
      <c r="AC95" s="253"/>
      <c r="AD95" s="256"/>
      <c r="AE95" s="5"/>
      <c r="AF95" s="256"/>
      <c r="AG95" s="258"/>
      <c r="AH95" s="468"/>
      <c r="AI95" s="5"/>
      <c r="AJ95" s="252">
        <v>2</v>
      </c>
      <c r="AK95" s="5">
        <v>28</v>
      </c>
      <c r="AL95" s="252">
        <v>3</v>
      </c>
      <c r="AM95" s="254" t="s">
        <v>67</v>
      </c>
      <c r="AN95" s="255"/>
      <c r="AO95" s="253"/>
      <c r="AP95" s="256"/>
      <c r="AQ95" s="253"/>
      <c r="AR95" s="256"/>
      <c r="AS95" s="257"/>
      <c r="AT95" s="256"/>
      <c r="AU95" s="253"/>
      <c r="AV95" s="256"/>
      <c r="AW95" s="253"/>
      <c r="AX95" s="256"/>
      <c r="AY95" s="256"/>
      <c r="AZ95" s="489"/>
      <c r="BA95" s="490"/>
      <c r="BB95" s="490"/>
      <c r="BC95" s="491"/>
      <c r="BD95" s="486"/>
      <c r="BE95" s="487"/>
      <c r="BF95" s="479" t="s">
        <v>153</v>
      </c>
      <c r="BG95" s="402" t="s">
        <v>330</v>
      </c>
    </row>
    <row r="96" spans="1:192" s="25" customFormat="1" ht="15.75" customHeight="1" x14ac:dyDescent="0.3">
      <c r="A96" s="237" t="s">
        <v>416</v>
      </c>
      <c r="B96" s="374" t="s">
        <v>19</v>
      </c>
      <c r="C96" s="472" t="s">
        <v>417</v>
      </c>
      <c r="D96" s="225"/>
      <c r="E96" s="253"/>
      <c r="F96" s="252"/>
      <c r="G96" s="253"/>
      <c r="H96" s="252"/>
      <c r="I96" s="254"/>
      <c r="J96" s="255"/>
      <c r="K96" s="253"/>
      <c r="L96" s="256"/>
      <c r="M96" s="253"/>
      <c r="N96" s="256"/>
      <c r="O96" s="257"/>
      <c r="P96" s="256"/>
      <c r="Q96" s="253"/>
      <c r="R96" s="256"/>
      <c r="S96" s="253"/>
      <c r="T96" s="256"/>
      <c r="U96" s="258"/>
      <c r="V96" s="255"/>
      <c r="W96" s="253"/>
      <c r="X96" s="256"/>
      <c r="Y96" s="253"/>
      <c r="Z96" s="256"/>
      <c r="AA96" s="257"/>
      <c r="AB96" s="256"/>
      <c r="AC96" s="253"/>
      <c r="AD96" s="256"/>
      <c r="AE96" s="253"/>
      <c r="AF96" s="256"/>
      <c r="AG96" s="258"/>
      <c r="AH96" s="468">
        <v>1</v>
      </c>
      <c r="AI96" s="5">
        <v>14</v>
      </c>
      <c r="AJ96" s="252">
        <v>1</v>
      </c>
      <c r="AK96" s="5">
        <v>14</v>
      </c>
      <c r="AL96" s="252">
        <v>2</v>
      </c>
      <c r="AM96" s="469" t="s">
        <v>79</v>
      </c>
      <c r="AN96" s="255"/>
      <c r="AO96" s="253"/>
      <c r="AP96" s="256"/>
      <c r="AQ96" s="253"/>
      <c r="AR96" s="256"/>
      <c r="AS96" s="257"/>
      <c r="AT96" s="256"/>
      <c r="AU96" s="253"/>
      <c r="AV96" s="256"/>
      <c r="AW96" s="253"/>
      <c r="AX96" s="256"/>
      <c r="AY96" s="256"/>
      <c r="AZ96" s="489"/>
      <c r="BA96" s="490"/>
      <c r="BB96" s="490"/>
      <c r="BC96" s="491"/>
      <c r="BD96" s="486"/>
      <c r="BE96" s="487"/>
      <c r="BF96" s="479" t="s">
        <v>153</v>
      </c>
      <c r="BG96" s="402" t="s">
        <v>418</v>
      </c>
    </row>
    <row r="97" spans="1:1205" s="25" customFormat="1" ht="15.75" customHeight="1" x14ac:dyDescent="0.3">
      <c r="A97" s="237" t="s">
        <v>419</v>
      </c>
      <c r="B97" s="374" t="s">
        <v>19</v>
      </c>
      <c r="C97" s="472" t="s">
        <v>420</v>
      </c>
      <c r="D97" s="225"/>
      <c r="E97" s="253"/>
      <c r="F97" s="252"/>
      <c r="G97" s="253"/>
      <c r="H97" s="252"/>
      <c r="I97" s="254"/>
      <c r="J97" s="255"/>
      <c r="K97" s="253"/>
      <c r="L97" s="256"/>
      <c r="M97" s="253"/>
      <c r="N97" s="256"/>
      <c r="O97" s="257"/>
      <c r="P97" s="256"/>
      <c r="Q97" s="253"/>
      <c r="R97" s="256"/>
      <c r="S97" s="253"/>
      <c r="T97" s="256"/>
      <c r="U97" s="258"/>
      <c r="V97" s="255"/>
      <c r="W97" s="253"/>
      <c r="X97" s="256"/>
      <c r="Y97" s="253"/>
      <c r="Z97" s="256"/>
      <c r="AA97" s="257"/>
      <c r="AB97" s="256"/>
      <c r="AC97" s="253"/>
      <c r="AD97" s="256"/>
      <c r="AE97" s="253"/>
      <c r="AF97" s="256"/>
      <c r="AG97" s="258"/>
      <c r="AH97" s="255"/>
      <c r="AI97" s="253"/>
      <c r="AJ97" s="256"/>
      <c r="AK97" s="5"/>
      <c r="AL97" s="256"/>
      <c r="AM97" s="257"/>
      <c r="AN97" s="252"/>
      <c r="AO97" s="253">
        <v>8</v>
      </c>
      <c r="AP97" s="252">
        <v>2</v>
      </c>
      <c r="AQ97" s="253">
        <v>20</v>
      </c>
      <c r="AR97" s="252">
        <v>3</v>
      </c>
      <c r="AS97" s="257" t="s">
        <v>79</v>
      </c>
      <c r="AT97" s="256"/>
      <c r="AU97" s="253"/>
      <c r="AV97" s="256"/>
      <c r="AW97" s="253"/>
      <c r="AX97" s="256"/>
      <c r="AY97" s="256"/>
      <c r="AZ97" s="489"/>
      <c r="BA97" s="490"/>
      <c r="BB97" s="490"/>
      <c r="BC97" s="491"/>
      <c r="BD97" s="486"/>
      <c r="BE97" s="487"/>
      <c r="BF97" s="479" t="s">
        <v>153</v>
      </c>
      <c r="BG97" s="402" t="s">
        <v>418</v>
      </c>
    </row>
    <row r="98" spans="1:1205" s="25" customFormat="1" ht="15.75" customHeight="1" x14ac:dyDescent="0.3">
      <c r="A98" s="237" t="s">
        <v>372</v>
      </c>
      <c r="B98" s="473" t="s">
        <v>19</v>
      </c>
      <c r="C98" s="54" t="s">
        <v>364</v>
      </c>
      <c r="D98" s="225"/>
      <c r="E98" s="5" t="str">
        <f t="shared" ref="E98:E103" si="53">IF(D98*14=0,"",D98*14)</f>
        <v/>
      </c>
      <c r="F98" s="108"/>
      <c r="G98" s="5" t="str">
        <f t="shared" ref="G98:G103" si="54">IF(F98*14=0,"",F98*14)</f>
        <v/>
      </c>
      <c r="H98" s="108"/>
      <c r="I98" s="109"/>
      <c r="J98" s="56"/>
      <c r="K98" s="5" t="str">
        <f t="shared" ref="K98:K121" si="55">IF(J98*14=0,"",J98*14)</f>
        <v/>
      </c>
      <c r="L98" s="55"/>
      <c r="M98" s="5" t="str">
        <f t="shared" ref="M98:M121" si="56">IF(L98*14=0,"",L98*14)</f>
        <v/>
      </c>
      <c r="N98" s="252"/>
      <c r="O98" s="59"/>
      <c r="P98" s="55"/>
      <c r="Q98" s="5" t="str">
        <f t="shared" ref="Q98:Q104" si="57">IF(P98*14=0,"",P98*14)</f>
        <v/>
      </c>
      <c r="R98" s="55"/>
      <c r="S98" s="5" t="str">
        <f t="shared" ref="S98:S103" si="58">IF(R98*14=0,"",R98*14)</f>
        <v/>
      </c>
      <c r="T98" s="55"/>
      <c r="U98" s="254"/>
      <c r="V98" s="468"/>
      <c r="W98" s="5" t="str">
        <f t="shared" ref="W98:W104" si="59">IF(V98*14=0,"",V98*14)</f>
        <v/>
      </c>
      <c r="X98" s="252"/>
      <c r="Y98" s="5" t="str">
        <f t="shared" ref="Y98:Y103" si="60">IF(X98*14=0,"",X98*14)</f>
        <v/>
      </c>
      <c r="Z98" s="252"/>
      <c r="AA98" s="469"/>
      <c r="AB98" s="256">
        <v>1</v>
      </c>
      <c r="AC98" s="253">
        <f>IF(AB98*14=0,"",AB98*14)</f>
        <v>14</v>
      </c>
      <c r="AD98" s="256">
        <v>1</v>
      </c>
      <c r="AE98" s="253">
        <f t="shared" ref="AE98:AE103" si="61">IF(AD98*14=0,"",AD98*14)</f>
        <v>14</v>
      </c>
      <c r="AF98" s="252">
        <v>3</v>
      </c>
      <c r="AG98" s="254" t="s">
        <v>67</v>
      </c>
      <c r="AH98" s="468"/>
      <c r="AI98" s="5" t="str">
        <f t="shared" ref="AI98:AI103" si="62">IF(AH98*14=0,"",AH98*14)</f>
        <v/>
      </c>
      <c r="AJ98" s="252"/>
      <c r="AK98" s="5" t="str">
        <f t="shared" ref="AK98:AK103" si="63">IF(AJ98*14=0,"",AJ98*14)</f>
        <v/>
      </c>
      <c r="AL98" s="252"/>
      <c r="AM98" s="469"/>
      <c r="AN98" s="468"/>
      <c r="AO98" s="5" t="str">
        <f t="shared" ref="AO98:AO106" si="64">IF(AN98*14=0,"",AN98*14)</f>
        <v/>
      </c>
      <c r="AP98" s="471"/>
      <c r="AQ98" s="5" t="str">
        <f t="shared" ref="AQ98:AQ108" si="65">IF(AP98*14=0,"",AP98*14)</f>
        <v/>
      </c>
      <c r="AR98" s="471"/>
      <c r="AS98" s="257"/>
      <c r="AT98" s="252"/>
      <c r="AU98" s="5" t="str">
        <f t="shared" ref="AU98:AU103" si="66">IF(AT98*14=0,"",AT98*14)</f>
        <v/>
      </c>
      <c r="AV98" s="252"/>
      <c r="AW98" s="5" t="str">
        <f t="shared" ref="AW98:AW104" si="67">IF(AV98*14=0,"",AV98*14)</f>
        <v/>
      </c>
      <c r="AX98" s="252"/>
      <c r="AY98" s="252"/>
      <c r="AZ98" s="458"/>
      <c r="BA98" s="459"/>
      <c r="BB98" s="459"/>
      <c r="BC98" s="460"/>
      <c r="BD98" s="461"/>
      <c r="BE98" s="462"/>
      <c r="BF98" s="482" t="s">
        <v>178</v>
      </c>
      <c r="BG98" s="434" t="s">
        <v>261</v>
      </c>
    </row>
    <row r="99" spans="1:1205" s="25" customFormat="1" ht="15.75" customHeight="1" x14ac:dyDescent="0.3">
      <c r="A99" s="545" t="s">
        <v>368</v>
      </c>
      <c r="B99" s="474" t="s">
        <v>19</v>
      </c>
      <c r="C99" s="472" t="s">
        <v>260</v>
      </c>
      <c r="D99" s="225"/>
      <c r="E99" s="5" t="str">
        <f t="shared" si="53"/>
        <v/>
      </c>
      <c r="F99" s="108"/>
      <c r="G99" s="5" t="str">
        <f t="shared" si="54"/>
        <v/>
      </c>
      <c r="H99" s="108"/>
      <c r="I99" s="109"/>
      <c r="J99" s="56"/>
      <c r="K99" s="5" t="str">
        <f t="shared" si="55"/>
        <v/>
      </c>
      <c r="L99" s="55"/>
      <c r="M99" s="5" t="str">
        <f t="shared" si="56"/>
        <v/>
      </c>
      <c r="N99" s="252"/>
      <c r="O99" s="59"/>
      <c r="P99" s="55"/>
      <c r="Q99" s="5" t="str">
        <f t="shared" si="57"/>
        <v/>
      </c>
      <c r="R99" s="55"/>
      <c r="S99" s="5" t="str">
        <f t="shared" si="58"/>
        <v/>
      </c>
      <c r="T99" s="55"/>
      <c r="U99" s="254"/>
      <c r="V99" s="468"/>
      <c r="W99" s="5" t="str">
        <f t="shared" si="59"/>
        <v/>
      </c>
      <c r="X99" s="252"/>
      <c r="Y99" s="5" t="str">
        <f t="shared" si="60"/>
        <v/>
      </c>
      <c r="Z99" s="252"/>
      <c r="AA99" s="469"/>
      <c r="AB99" s="252"/>
      <c r="AC99" s="5" t="str">
        <f t="shared" ref="AC99:AC121" si="68">IF(AB99*14=0,"",AB99*14)</f>
        <v/>
      </c>
      <c r="AD99" s="252"/>
      <c r="AE99" s="5" t="str">
        <f t="shared" si="61"/>
        <v/>
      </c>
      <c r="AF99" s="252"/>
      <c r="AG99" s="254"/>
      <c r="AH99" s="468"/>
      <c r="AI99" s="5" t="str">
        <f t="shared" si="62"/>
        <v/>
      </c>
      <c r="AJ99" s="252"/>
      <c r="AK99" s="5" t="str">
        <f t="shared" si="63"/>
        <v/>
      </c>
      <c r="AL99" s="252"/>
      <c r="AM99" s="469"/>
      <c r="AN99" s="225">
        <v>1</v>
      </c>
      <c r="AO99" s="5">
        <f t="shared" si="64"/>
        <v>14</v>
      </c>
      <c r="AP99" s="252">
        <v>1</v>
      </c>
      <c r="AQ99" s="5">
        <f t="shared" si="65"/>
        <v>14</v>
      </c>
      <c r="AR99" s="252">
        <v>3</v>
      </c>
      <c r="AS99" s="470" t="s">
        <v>79</v>
      </c>
      <c r="AT99" s="252"/>
      <c r="AU99" s="5" t="str">
        <f t="shared" si="66"/>
        <v/>
      </c>
      <c r="AV99" s="252"/>
      <c r="AW99" s="5" t="str">
        <f t="shared" si="67"/>
        <v/>
      </c>
      <c r="AX99" s="252"/>
      <c r="AY99" s="252"/>
      <c r="AZ99" s="458"/>
      <c r="BA99" s="459"/>
      <c r="BB99" s="459"/>
      <c r="BC99" s="460"/>
      <c r="BD99" s="461"/>
      <c r="BE99" s="462"/>
      <c r="BF99" s="482" t="s">
        <v>178</v>
      </c>
      <c r="BG99" s="434" t="s">
        <v>261</v>
      </c>
    </row>
    <row r="100" spans="1:1205" s="25" customFormat="1" x14ac:dyDescent="0.3">
      <c r="A100" s="238" t="s">
        <v>369</v>
      </c>
      <c r="B100" s="473" t="s">
        <v>19</v>
      </c>
      <c r="C100" s="54" t="s">
        <v>367</v>
      </c>
      <c r="D100" s="225"/>
      <c r="E100" s="5" t="str">
        <f t="shared" si="53"/>
        <v/>
      </c>
      <c r="F100" s="108"/>
      <c r="G100" s="5" t="str">
        <f t="shared" si="54"/>
        <v/>
      </c>
      <c r="H100" s="108"/>
      <c r="I100" s="109"/>
      <c r="J100" s="56"/>
      <c r="K100" s="5" t="str">
        <f t="shared" si="55"/>
        <v/>
      </c>
      <c r="L100" s="55"/>
      <c r="M100" s="5" t="str">
        <f t="shared" si="56"/>
        <v/>
      </c>
      <c r="N100" s="252"/>
      <c r="O100" s="59"/>
      <c r="P100" s="55"/>
      <c r="Q100" s="5" t="str">
        <f t="shared" si="57"/>
        <v/>
      </c>
      <c r="R100" s="55"/>
      <c r="S100" s="5" t="str">
        <f t="shared" si="58"/>
        <v/>
      </c>
      <c r="T100" s="55"/>
      <c r="U100" s="254"/>
      <c r="V100" s="468"/>
      <c r="W100" s="5" t="str">
        <f t="shared" si="59"/>
        <v/>
      </c>
      <c r="X100" s="252"/>
      <c r="Y100" s="5" t="str">
        <f t="shared" si="60"/>
        <v/>
      </c>
      <c r="Z100" s="252"/>
      <c r="AA100" s="469"/>
      <c r="AB100" s="252"/>
      <c r="AC100" s="5" t="str">
        <f t="shared" si="68"/>
        <v/>
      </c>
      <c r="AD100" s="252"/>
      <c r="AE100" s="5" t="str">
        <f t="shared" si="61"/>
        <v/>
      </c>
      <c r="AF100" s="252"/>
      <c r="AG100" s="413"/>
      <c r="AH100" s="411"/>
      <c r="AI100" s="5" t="str">
        <f t="shared" si="62"/>
        <v/>
      </c>
      <c r="AJ100" s="252"/>
      <c r="AK100" s="5" t="str">
        <f t="shared" si="63"/>
        <v/>
      </c>
      <c r="AL100" s="252"/>
      <c r="AM100" s="469"/>
      <c r="AN100" s="468"/>
      <c r="AO100" s="5" t="str">
        <f t="shared" si="64"/>
        <v/>
      </c>
      <c r="AP100" s="471"/>
      <c r="AQ100" s="5" t="str">
        <f t="shared" si="65"/>
        <v/>
      </c>
      <c r="AR100" s="471"/>
      <c r="AS100" s="470"/>
      <c r="AT100" s="252">
        <v>1</v>
      </c>
      <c r="AU100" s="5">
        <f t="shared" si="66"/>
        <v>14</v>
      </c>
      <c r="AV100" s="256">
        <v>1</v>
      </c>
      <c r="AW100" s="5">
        <f t="shared" si="67"/>
        <v>14</v>
      </c>
      <c r="AX100" s="252">
        <v>3</v>
      </c>
      <c r="AY100" s="252" t="s">
        <v>67</v>
      </c>
      <c r="AZ100" s="458"/>
      <c r="BA100" s="459"/>
      <c r="BB100" s="459"/>
      <c r="BC100" s="460"/>
      <c r="BD100" s="461"/>
      <c r="BE100" s="462"/>
      <c r="BF100" s="482" t="s">
        <v>178</v>
      </c>
      <c r="BG100" s="434" t="s">
        <v>261</v>
      </c>
    </row>
    <row r="101" spans="1:1205" s="25" customFormat="1" x14ac:dyDescent="0.3">
      <c r="A101" s="237" t="s">
        <v>371</v>
      </c>
      <c r="B101" s="473" t="s">
        <v>19</v>
      </c>
      <c r="C101" s="54" t="s">
        <v>365</v>
      </c>
      <c r="D101" s="225"/>
      <c r="E101" s="5" t="str">
        <f t="shared" si="53"/>
        <v/>
      </c>
      <c r="F101" s="108"/>
      <c r="G101" s="5" t="str">
        <f t="shared" si="54"/>
        <v/>
      </c>
      <c r="H101" s="108"/>
      <c r="I101" s="109"/>
      <c r="J101" s="56"/>
      <c r="K101" s="5" t="str">
        <f t="shared" si="55"/>
        <v/>
      </c>
      <c r="L101" s="55"/>
      <c r="M101" s="5" t="str">
        <f t="shared" si="56"/>
        <v/>
      </c>
      <c r="N101" s="252"/>
      <c r="O101" s="59"/>
      <c r="P101" s="55"/>
      <c r="Q101" s="5" t="str">
        <f t="shared" si="57"/>
        <v/>
      </c>
      <c r="R101" s="55"/>
      <c r="S101" s="5" t="str">
        <f t="shared" si="58"/>
        <v/>
      </c>
      <c r="T101" s="55"/>
      <c r="U101" s="254"/>
      <c r="V101" s="468"/>
      <c r="W101" s="5" t="str">
        <f t="shared" si="59"/>
        <v/>
      </c>
      <c r="X101" s="252"/>
      <c r="Y101" s="5" t="str">
        <f t="shared" si="60"/>
        <v/>
      </c>
      <c r="Z101" s="252"/>
      <c r="AA101" s="469"/>
      <c r="AB101" s="252"/>
      <c r="AC101" s="5" t="str">
        <f t="shared" si="68"/>
        <v/>
      </c>
      <c r="AD101" s="252"/>
      <c r="AE101" s="5" t="str">
        <f t="shared" si="61"/>
        <v/>
      </c>
      <c r="AF101" s="252"/>
      <c r="AG101" s="445"/>
      <c r="AH101" s="411"/>
      <c r="AI101" s="253" t="str">
        <f t="shared" si="62"/>
        <v/>
      </c>
      <c r="AJ101" s="252">
        <v>2</v>
      </c>
      <c r="AK101" s="253">
        <f>IF(AJ101*14=0,"",AJ101*14)</f>
        <v>28</v>
      </c>
      <c r="AL101" s="252">
        <v>3</v>
      </c>
      <c r="AM101" s="252" t="s">
        <v>67</v>
      </c>
      <c r="AN101" s="468"/>
      <c r="AO101" s="5" t="str">
        <f t="shared" si="64"/>
        <v/>
      </c>
      <c r="AP101" s="471"/>
      <c r="AQ101" s="5" t="str">
        <f t="shared" si="65"/>
        <v/>
      </c>
      <c r="AR101" s="471"/>
      <c r="AS101" s="470"/>
      <c r="AT101" s="252"/>
      <c r="AU101" s="5" t="str">
        <f t="shared" si="66"/>
        <v/>
      </c>
      <c r="AV101" s="256"/>
      <c r="AW101" s="5" t="str">
        <f t="shared" si="67"/>
        <v/>
      </c>
      <c r="AX101" s="252"/>
      <c r="AY101" s="252"/>
      <c r="AZ101" s="458"/>
      <c r="BA101" s="459"/>
      <c r="BB101" s="459"/>
      <c r="BC101" s="460"/>
      <c r="BD101" s="461"/>
      <c r="BE101" s="462"/>
      <c r="BF101" s="482" t="s">
        <v>178</v>
      </c>
      <c r="BG101" s="434" t="s">
        <v>261</v>
      </c>
    </row>
    <row r="102" spans="1:1205" s="25" customFormat="1" ht="15.75" customHeight="1" x14ac:dyDescent="0.3">
      <c r="A102" s="237" t="s">
        <v>370</v>
      </c>
      <c r="B102" s="473" t="s">
        <v>19</v>
      </c>
      <c r="C102" s="54" t="s">
        <v>366</v>
      </c>
      <c r="D102" s="225"/>
      <c r="E102" s="5" t="str">
        <f t="shared" si="53"/>
        <v/>
      </c>
      <c r="F102" s="108"/>
      <c r="G102" s="5" t="str">
        <f t="shared" si="54"/>
        <v/>
      </c>
      <c r="H102" s="108"/>
      <c r="I102" s="109"/>
      <c r="J102" s="56"/>
      <c r="K102" s="5" t="str">
        <f t="shared" si="55"/>
        <v/>
      </c>
      <c r="L102" s="55"/>
      <c r="M102" s="5" t="str">
        <f t="shared" si="56"/>
        <v/>
      </c>
      <c r="N102" s="252"/>
      <c r="O102" s="59"/>
      <c r="P102" s="55"/>
      <c r="Q102" s="5" t="str">
        <f t="shared" si="57"/>
        <v/>
      </c>
      <c r="R102" s="55"/>
      <c r="S102" s="5" t="str">
        <f t="shared" si="58"/>
        <v/>
      </c>
      <c r="T102" s="55"/>
      <c r="U102" s="254"/>
      <c r="V102" s="468"/>
      <c r="W102" s="5" t="str">
        <f t="shared" si="59"/>
        <v/>
      </c>
      <c r="X102" s="252"/>
      <c r="Y102" s="5" t="str">
        <f t="shared" si="60"/>
        <v/>
      </c>
      <c r="Z102" s="252"/>
      <c r="AA102" s="469"/>
      <c r="AB102" s="252"/>
      <c r="AC102" s="5" t="str">
        <f t="shared" si="68"/>
        <v/>
      </c>
      <c r="AD102" s="252"/>
      <c r="AE102" s="5" t="str">
        <f t="shared" si="61"/>
        <v/>
      </c>
      <c r="AF102" s="252"/>
      <c r="AG102" s="414"/>
      <c r="AH102" s="587"/>
      <c r="AI102" s="5" t="str">
        <f t="shared" si="62"/>
        <v/>
      </c>
      <c r="AJ102" s="252"/>
      <c r="AK102" s="5" t="str">
        <f t="shared" si="63"/>
        <v/>
      </c>
      <c r="AL102" s="252"/>
      <c r="AM102" s="252"/>
      <c r="AN102" s="252">
        <v>1</v>
      </c>
      <c r="AO102" s="253">
        <f t="shared" si="64"/>
        <v>14</v>
      </c>
      <c r="AP102" s="252">
        <v>1</v>
      </c>
      <c r="AQ102" s="253">
        <f t="shared" si="65"/>
        <v>14</v>
      </c>
      <c r="AR102" s="471">
        <v>3</v>
      </c>
      <c r="AS102" s="470" t="s">
        <v>67</v>
      </c>
      <c r="AT102" s="252"/>
      <c r="AU102" s="5" t="str">
        <f t="shared" si="66"/>
        <v/>
      </c>
      <c r="AV102" s="256"/>
      <c r="AW102" s="5" t="str">
        <f t="shared" si="67"/>
        <v/>
      </c>
      <c r="AX102" s="252"/>
      <c r="AY102" s="252"/>
      <c r="AZ102" s="458"/>
      <c r="BA102" s="459"/>
      <c r="BB102" s="459"/>
      <c r="BC102" s="460"/>
      <c r="BD102" s="461"/>
      <c r="BE102" s="462"/>
      <c r="BF102" s="482" t="s">
        <v>178</v>
      </c>
      <c r="BG102" s="434" t="s">
        <v>261</v>
      </c>
    </row>
    <row r="103" spans="1:1205" s="25" customFormat="1" ht="15.75" customHeight="1" x14ac:dyDescent="0.3">
      <c r="A103" s="466" t="s">
        <v>307</v>
      </c>
      <c r="B103" s="61" t="s">
        <v>19</v>
      </c>
      <c r="C103" s="224" t="s">
        <v>295</v>
      </c>
      <c r="D103" s="225"/>
      <c r="E103" s="5" t="str">
        <f t="shared" si="53"/>
        <v/>
      </c>
      <c r="F103" s="108"/>
      <c r="G103" s="5" t="str">
        <f t="shared" si="54"/>
        <v/>
      </c>
      <c r="H103" s="108"/>
      <c r="I103" s="109"/>
      <c r="J103" s="56"/>
      <c r="K103" s="408" t="str">
        <f t="shared" si="55"/>
        <v/>
      </c>
      <c r="L103" s="55"/>
      <c r="M103" s="408" t="str">
        <f t="shared" si="56"/>
        <v/>
      </c>
      <c r="N103" s="407"/>
      <c r="O103" s="59"/>
      <c r="P103" s="55"/>
      <c r="Q103" s="5" t="str">
        <f t="shared" si="57"/>
        <v/>
      </c>
      <c r="R103" s="55"/>
      <c r="S103" s="5" t="str">
        <f t="shared" si="58"/>
        <v/>
      </c>
      <c r="T103" s="55"/>
      <c r="U103" s="413"/>
      <c r="V103" s="411"/>
      <c r="W103" s="5" t="str">
        <f t="shared" si="59"/>
        <v/>
      </c>
      <c r="X103" s="407"/>
      <c r="Y103" s="5" t="str">
        <f t="shared" si="60"/>
        <v/>
      </c>
      <c r="Z103" s="407"/>
      <c r="AA103" s="412"/>
      <c r="AB103" s="407"/>
      <c r="AC103" s="408" t="str">
        <f t="shared" si="68"/>
        <v/>
      </c>
      <c r="AD103" s="407"/>
      <c r="AE103" s="5" t="str">
        <f t="shared" si="61"/>
        <v/>
      </c>
      <c r="AF103" s="407"/>
      <c r="AG103" s="586"/>
      <c r="AH103" s="432"/>
      <c r="AI103" s="5" t="str">
        <f t="shared" si="62"/>
        <v/>
      </c>
      <c r="AJ103" s="252"/>
      <c r="AK103" s="5" t="str">
        <f t="shared" si="63"/>
        <v/>
      </c>
      <c r="AL103" s="252"/>
      <c r="AM103" s="252"/>
      <c r="AN103" s="252"/>
      <c r="AO103" s="408" t="str">
        <f t="shared" si="64"/>
        <v/>
      </c>
      <c r="AP103" s="252"/>
      <c r="AQ103" s="408" t="str">
        <f t="shared" si="65"/>
        <v/>
      </c>
      <c r="AR103" s="410"/>
      <c r="AS103" s="262"/>
      <c r="AT103" s="252">
        <v>1</v>
      </c>
      <c r="AU103" s="5">
        <f t="shared" si="66"/>
        <v>14</v>
      </c>
      <c r="AV103" s="256">
        <v>1</v>
      </c>
      <c r="AW103" s="5">
        <f t="shared" si="67"/>
        <v>14</v>
      </c>
      <c r="AX103" s="410">
        <v>3</v>
      </c>
      <c r="AY103" s="409" t="s">
        <v>67</v>
      </c>
      <c r="AZ103" s="458"/>
      <c r="BA103" s="459"/>
      <c r="BB103" s="459"/>
      <c r="BC103" s="460"/>
      <c r="BD103" s="461"/>
      <c r="BE103" s="462"/>
      <c r="BF103" s="482" t="s">
        <v>154</v>
      </c>
      <c r="BG103" s="493" t="s">
        <v>293</v>
      </c>
    </row>
    <row r="104" spans="1:1205" s="25" customFormat="1" ht="15.75" customHeight="1" x14ac:dyDescent="0.3">
      <c r="A104" s="466" t="s">
        <v>305</v>
      </c>
      <c r="B104" s="61" t="s">
        <v>19</v>
      </c>
      <c r="C104" s="224" t="s">
        <v>379</v>
      </c>
      <c r="D104" s="225"/>
      <c r="E104" s="408" t="str">
        <f t="shared" ref="E104:E121" si="69">IF(D104*14=0,"",D104*14)</f>
        <v/>
      </c>
      <c r="F104" s="108"/>
      <c r="G104" s="408" t="str">
        <f t="shared" ref="G104:G121" si="70">IF(F104*14=0,"",F104*14)</f>
        <v/>
      </c>
      <c r="H104" s="108"/>
      <c r="I104" s="109"/>
      <c r="J104" s="56"/>
      <c r="K104" s="408" t="str">
        <f t="shared" si="55"/>
        <v/>
      </c>
      <c r="L104" s="55"/>
      <c r="M104" s="408" t="str">
        <f t="shared" si="56"/>
        <v/>
      </c>
      <c r="N104" s="407"/>
      <c r="O104" s="59"/>
      <c r="P104" s="55"/>
      <c r="Q104" s="5" t="str">
        <f t="shared" si="57"/>
        <v/>
      </c>
      <c r="R104" s="55"/>
      <c r="S104" s="5" t="str">
        <f>IF(R104*14=0,"",R104*14)</f>
        <v/>
      </c>
      <c r="T104" s="55"/>
      <c r="U104" s="413"/>
      <c r="V104" s="411"/>
      <c r="W104" s="5" t="str">
        <f t="shared" si="59"/>
        <v/>
      </c>
      <c r="X104" s="407"/>
      <c r="Y104" s="408" t="str">
        <f t="shared" ref="Y104:Y121" si="71">IF(X104*14=0,"",X104*14)</f>
        <v/>
      </c>
      <c r="Z104" s="407"/>
      <c r="AA104" s="412"/>
      <c r="AB104" s="407"/>
      <c r="AC104" s="408" t="str">
        <f t="shared" si="68"/>
        <v/>
      </c>
      <c r="AD104" s="407"/>
      <c r="AE104" s="408" t="str">
        <f t="shared" ref="AE104:AE121" si="72">IF(AD104*14=0,"",AD104*14)</f>
        <v/>
      </c>
      <c r="AF104" s="407"/>
      <c r="AG104" s="586"/>
      <c r="AH104" s="432"/>
      <c r="AI104" s="408" t="str">
        <f>IF(AH104*14=0,"",AH104*14)</f>
        <v/>
      </c>
      <c r="AJ104" s="252"/>
      <c r="AK104" s="408" t="str">
        <f t="shared" ref="AK104:AK109" si="73">IF(AJ104*14=0,"",AJ104*14)</f>
        <v/>
      </c>
      <c r="AL104" s="252"/>
      <c r="AM104" s="252"/>
      <c r="AN104" s="252"/>
      <c r="AO104" s="408" t="str">
        <f t="shared" si="64"/>
        <v/>
      </c>
      <c r="AP104" s="252"/>
      <c r="AQ104" s="408" t="str">
        <f t="shared" si="65"/>
        <v/>
      </c>
      <c r="AR104" s="410"/>
      <c r="AS104" s="262"/>
      <c r="AT104" s="256">
        <v>1</v>
      </c>
      <c r="AU104" s="408">
        <f t="shared" ref="AU104:AU121" si="74">IF(AT104*14=0,"",AT104*14)</f>
        <v>14</v>
      </c>
      <c r="AV104" s="410">
        <v>1</v>
      </c>
      <c r="AW104" s="5">
        <f t="shared" si="67"/>
        <v>14</v>
      </c>
      <c r="AX104" s="410">
        <v>3</v>
      </c>
      <c r="AY104" s="409" t="s">
        <v>67</v>
      </c>
      <c r="AZ104" s="458"/>
      <c r="BA104" s="459"/>
      <c r="BB104" s="459"/>
      <c r="BC104" s="460"/>
      <c r="BD104" s="461"/>
      <c r="BE104" s="462"/>
      <c r="BF104" s="482" t="s">
        <v>154</v>
      </c>
      <c r="BG104" s="494" t="s">
        <v>292</v>
      </c>
    </row>
    <row r="105" spans="1:1205" s="25" customFormat="1" x14ac:dyDescent="0.3">
      <c r="A105" s="465" t="s">
        <v>301</v>
      </c>
      <c r="B105" s="429" t="s">
        <v>19</v>
      </c>
      <c r="C105" s="224" t="s">
        <v>298</v>
      </c>
      <c r="D105" s="225"/>
      <c r="E105" s="408" t="str">
        <f t="shared" si="69"/>
        <v/>
      </c>
      <c r="F105" s="108"/>
      <c r="G105" s="408" t="str">
        <f t="shared" si="70"/>
        <v/>
      </c>
      <c r="H105" s="108"/>
      <c r="I105" s="109"/>
      <c r="J105" s="56"/>
      <c r="K105" s="408" t="str">
        <f t="shared" si="55"/>
        <v/>
      </c>
      <c r="L105" s="55"/>
      <c r="M105" s="408" t="str">
        <f t="shared" si="56"/>
        <v/>
      </c>
      <c r="N105" s="407"/>
      <c r="O105" s="59"/>
      <c r="P105" s="55"/>
      <c r="Q105" s="5" t="str">
        <f t="shared" ref="Q105:Q121" si="75">IF(P105*14=0,"",P105*14)</f>
        <v/>
      </c>
      <c r="R105" s="55"/>
      <c r="S105" s="5" t="str">
        <f t="shared" ref="S105:S121" si="76">IF(R105*14=0,"",R105*14)</f>
        <v/>
      </c>
      <c r="T105" s="55"/>
      <c r="U105" s="413"/>
      <c r="V105" s="411"/>
      <c r="W105" s="408" t="str">
        <f t="shared" ref="W105:W121" si="77">IF(V105*14=0,"",V105*14)</f>
        <v/>
      </c>
      <c r="X105" s="407"/>
      <c r="Y105" s="408" t="str">
        <f t="shared" si="71"/>
        <v/>
      </c>
      <c r="Z105" s="407"/>
      <c r="AA105" s="412"/>
      <c r="AB105" s="407"/>
      <c r="AC105" s="408" t="str">
        <f t="shared" si="68"/>
        <v/>
      </c>
      <c r="AD105" s="407"/>
      <c r="AE105" s="408" t="str">
        <f t="shared" si="72"/>
        <v/>
      </c>
      <c r="AF105" s="407"/>
      <c r="AG105" s="586"/>
      <c r="AH105" s="411">
        <v>1</v>
      </c>
      <c r="AI105" s="408">
        <v>14</v>
      </c>
      <c r="AJ105" s="252">
        <v>1</v>
      </c>
      <c r="AK105" s="408">
        <f t="shared" si="73"/>
        <v>14</v>
      </c>
      <c r="AL105" s="252">
        <v>3</v>
      </c>
      <c r="AM105" s="252" t="s">
        <v>67</v>
      </c>
      <c r="AN105" s="252"/>
      <c r="AO105" s="408" t="str">
        <f t="shared" si="64"/>
        <v/>
      </c>
      <c r="AP105" s="252"/>
      <c r="AQ105" s="408" t="str">
        <f t="shared" si="65"/>
        <v/>
      </c>
      <c r="AR105" s="410"/>
      <c r="AS105" s="262"/>
      <c r="AT105" s="256"/>
      <c r="AU105" s="408" t="str">
        <f t="shared" si="74"/>
        <v/>
      </c>
      <c r="AV105" s="407"/>
      <c r="AW105" s="408" t="str">
        <f t="shared" ref="AW105:AW121" si="78">IF(AV105*14=0,"",AV105*14)</f>
        <v/>
      </c>
      <c r="AX105" s="407"/>
      <c r="AY105" s="407"/>
      <c r="AZ105" s="458"/>
      <c r="BA105" s="459"/>
      <c r="BB105" s="459"/>
      <c r="BC105" s="460"/>
      <c r="BD105" s="461"/>
      <c r="BE105" s="462"/>
      <c r="BF105" s="482" t="s">
        <v>154</v>
      </c>
      <c r="BG105" s="525" t="s">
        <v>225</v>
      </c>
    </row>
    <row r="106" spans="1:1205" s="25" customFormat="1" ht="15.75" customHeight="1" x14ac:dyDescent="0.3">
      <c r="A106" s="547" t="s">
        <v>302</v>
      </c>
      <c r="B106" s="195" t="s">
        <v>19</v>
      </c>
      <c r="C106" s="224" t="s">
        <v>294</v>
      </c>
      <c r="D106" s="225"/>
      <c r="E106" s="408" t="str">
        <f t="shared" si="69"/>
        <v/>
      </c>
      <c r="F106" s="108"/>
      <c r="G106" s="408" t="str">
        <f t="shared" si="70"/>
        <v/>
      </c>
      <c r="H106" s="108"/>
      <c r="I106" s="109"/>
      <c r="J106" s="56"/>
      <c r="K106" s="408" t="str">
        <f t="shared" si="55"/>
        <v/>
      </c>
      <c r="L106" s="55"/>
      <c r="M106" s="408" t="str">
        <f t="shared" si="56"/>
        <v/>
      </c>
      <c r="N106" s="407"/>
      <c r="O106" s="59"/>
      <c r="P106" s="55"/>
      <c r="Q106" s="5" t="str">
        <f t="shared" si="75"/>
        <v/>
      </c>
      <c r="R106" s="55"/>
      <c r="S106" s="5" t="str">
        <f t="shared" si="76"/>
        <v/>
      </c>
      <c r="T106" s="55"/>
      <c r="U106" s="413"/>
      <c r="V106" s="411"/>
      <c r="W106" s="408" t="str">
        <f t="shared" si="77"/>
        <v/>
      </c>
      <c r="X106" s="407"/>
      <c r="Y106" s="408" t="str">
        <f t="shared" si="71"/>
        <v/>
      </c>
      <c r="Z106" s="407"/>
      <c r="AA106" s="412"/>
      <c r="AB106" s="407"/>
      <c r="AC106" s="408" t="str">
        <f t="shared" si="68"/>
        <v/>
      </c>
      <c r="AD106" s="407"/>
      <c r="AE106" s="408" t="str">
        <f t="shared" si="72"/>
        <v/>
      </c>
      <c r="AF106" s="407"/>
      <c r="AG106" s="445"/>
      <c r="AH106" s="411">
        <v>1</v>
      </c>
      <c r="AI106" s="253">
        <f t="shared" ref="AI106:AI118" si="79">IF(AH106*14=0,"",AH106*14)</f>
        <v>14</v>
      </c>
      <c r="AJ106" s="252">
        <v>1</v>
      </c>
      <c r="AK106" s="253">
        <f t="shared" si="73"/>
        <v>14</v>
      </c>
      <c r="AL106" s="252">
        <v>3</v>
      </c>
      <c r="AM106" s="252" t="s">
        <v>67</v>
      </c>
      <c r="AN106" s="411"/>
      <c r="AO106" s="408" t="str">
        <f t="shared" si="64"/>
        <v/>
      </c>
      <c r="AP106" s="410"/>
      <c r="AQ106" s="408" t="str">
        <f t="shared" si="65"/>
        <v/>
      </c>
      <c r="AR106" s="410"/>
      <c r="AS106" s="262"/>
      <c r="AT106" s="256"/>
      <c r="AU106" s="408" t="str">
        <f t="shared" si="74"/>
        <v/>
      </c>
      <c r="AV106" s="407"/>
      <c r="AW106" s="408" t="str">
        <f t="shared" si="78"/>
        <v/>
      </c>
      <c r="AX106" s="407"/>
      <c r="AY106" s="407"/>
      <c r="AZ106" s="458"/>
      <c r="BA106" s="459"/>
      <c r="BB106" s="459"/>
      <c r="BC106" s="460"/>
      <c r="BD106" s="461"/>
      <c r="BE106" s="462"/>
      <c r="BF106" s="482" t="s">
        <v>154</v>
      </c>
      <c r="BG106" s="493" t="s">
        <v>293</v>
      </c>
    </row>
    <row r="107" spans="1:1205" s="25" customFormat="1" ht="15.75" customHeight="1" x14ac:dyDescent="0.3">
      <c r="A107" s="465" t="s">
        <v>303</v>
      </c>
      <c r="B107" s="429" t="s">
        <v>19</v>
      </c>
      <c r="C107" s="224" t="s">
        <v>299</v>
      </c>
      <c r="D107" s="225"/>
      <c r="E107" s="408" t="str">
        <f t="shared" si="69"/>
        <v/>
      </c>
      <c r="F107" s="108"/>
      <c r="G107" s="408" t="str">
        <f t="shared" si="70"/>
        <v/>
      </c>
      <c r="H107" s="108"/>
      <c r="I107" s="109"/>
      <c r="J107" s="56"/>
      <c r="K107" s="408" t="str">
        <f t="shared" si="55"/>
        <v/>
      </c>
      <c r="L107" s="55"/>
      <c r="M107" s="408" t="str">
        <f t="shared" si="56"/>
        <v/>
      </c>
      <c r="N107" s="407"/>
      <c r="O107" s="59"/>
      <c r="P107" s="55"/>
      <c r="Q107" s="5" t="str">
        <f t="shared" si="75"/>
        <v/>
      </c>
      <c r="R107" s="55"/>
      <c r="S107" s="5" t="str">
        <f t="shared" si="76"/>
        <v/>
      </c>
      <c r="T107" s="55"/>
      <c r="U107" s="413"/>
      <c r="V107" s="411"/>
      <c r="W107" s="408" t="str">
        <f t="shared" si="77"/>
        <v/>
      </c>
      <c r="X107" s="407"/>
      <c r="Y107" s="408" t="str">
        <f t="shared" si="71"/>
        <v/>
      </c>
      <c r="Z107" s="407"/>
      <c r="AA107" s="412"/>
      <c r="AB107" s="407"/>
      <c r="AC107" s="408" t="str">
        <f t="shared" si="68"/>
        <v/>
      </c>
      <c r="AD107" s="407"/>
      <c r="AE107" s="408" t="str">
        <f t="shared" si="72"/>
        <v/>
      </c>
      <c r="AF107" s="407"/>
      <c r="AG107" s="445"/>
      <c r="AH107" s="411"/>
      <c r="AI107" s="408" t="str">
        <f t="shared" si="79"/>
        <v/>
      </c>
      <c r="AJ107" s="252"/>
      <c r="AK107" s="408" t="str">
        <f t="shared" si="73"/>
        <v/>
      </c>
      <c r="AL107" s="407"/>
      <c r="AM107" s="412"/>
      <c r="AN107" s="407">
        <v>1</v>
      </c>
      <c r="AO107" s="408">
        <v>14</v>
      </c>
      <c r="AP107" s="407">
        <v>1</v>
      </c>
      <c r="AQ107" s="5">
        <f t="shared" si="65"/>
        <v>14</v>
      </c>
      <c r="AR107" s="407">
        <v>3</v>
      </c>
      <c r="AS107" s="262" t="s">
        <v>67</v>
      </c>
      <c r="AT107" s="256"/>
      <c r="AU107" s="408" t="str">
        <f t="shared" si="74"/>
        <v/>
      </c>
      <c r="AV107" s="407"/>
      <c r="AW107" s="408" t="str">
        <f t="shared" si="78"/>
        <v/>
      </c>
      <c r="AX107" s="407"/>
      <c r="AY107" s="407"/>
      <c r="AZ107" s="458"/>
      <c r="BA107" s="459"/>
      <c r="BB107" s="459"/>
      <c r="BC107" s="460"/>
      <c r="BD107" s="461"/>
      <c r="BE107" s="462"/>
      <c r="BF107" s="482" t="s">
        <v>154</v>
      </c>
      <c r="BG107" s="493" t="s">
        <v>218</v>
      </c>
    </row>
    <row r="108" spans="1:1205" s="25" customFormat="1" x14ac:dyDescent="0.3">
      <c r="A108" s="547" t="s">
        <v>306</v>
      </c>
      <c r="B108" s="61" t="s">
        <v>19</v>
      </c>
      <c r="C108" s="224" t="s">
        <v>537</v>
      </c>
      <c r="D108" s="225"/>
      <c r="E108" s="408" t="str">
        <f t="shared" si="69"/>
        <v/>
      </c>
      <c r="F108" s="108"/>
      <c r="G108" s="408" t="str">
        <f t="shared" si="70"/>
        <v/>
      </c>
      <c r="H108" s="108"/>
      <c r="I108" s="109"/>
      <c r="J108" s="56"/>
      <c r="K108" s="408" t="str">
        <f t="shared" si="55"/>
        <v/>
      </c>
      <c r="L108" s="55"/>
      <c r="M108" s="408" t="str">
        <f t="shared" si="56"/>
        <v/>
      </c>
      <c r="N108" s="407"/>
      <c r="O108" s="59"/>
      <c r="P108" s="55"/>
      <c r="Q108" s="5" t="str">
        <f t="shared" si="75"/>
        <v/>
      </c>
      <c r="R108" s="55"/>
      <c r="S108" s="5" t="str">
        <f t="shared" si="76"/>
        <v/>
      </c>
      <c r="T108" s="55"/>
      <c r="U108" s="413"/>
      <c r="V108" s="411"/>
      <c r="W108" s="408" t="str">
        <f t="shared" si="77"/>
        <v/>
      </c>
      <c r="X108" s="407"/>
      <c r="Y108" s="408" t="str">
        <f t="shared" si="71"/>
        <v/>
      </c>
      <c r="Z108" s="407"/>
      <c r="AA108" s="412"/>
      <c r="AB108" s="407"/>
      <c r="AC108" s="408" t="str">
        <f t="shared" si="68"/>
        <v/>
      </c>
      <c r="AD108" s="407"/>
      <c r="AE108" s="408" t="str">
        <f t="shared" si="72"/>
        <v/>
      </c>
      <c r="AF108" s="407"/>
      <c r="AG108" s="413"/>
      <c r="AH108" s="411"/>
      <c r="AI108" s="408" t="str">
        <f t="shared" si="79"/>
        <v/>
      </c>
      <c r="AJ108" s="407"/>
      <c r="AK108" s="408" t="str">
        <f t="shared" si="73"/>
        <v/>
      </c>
      <c r="AL108" s="407"/>
      <c r="AM108" s="412"/>
      <c r="AN108" s="411">
        <v>1</v>
      </c>
      <c r="AO108" s="408">
        <f>IF(AN108*14=0,"",AN108*14)</f>
        <v>14</v>
      </c>
      <c r="AP108" s="410">
        <v>1</v>
      </c>
      <c r="AQ108" s="253">
        <f t="shared" si="65"/>
        <v>14</v>
      </c>
      <c r="AR108" s="410">
        <v>3</v>
      </c>
      <c r="AS108" s="470" t="s">
        <v>67</v>
      </c>
      <c r="AT108" s="256"/>
      <c r="AU108" s="408" t="str">
        <f t="shared" si="74"/>
        <v/>
      </c>
      <c r="AV108" s="407"/>
      <c r="AW108" s="408" t="str">
        <f t="shared" si="78"/>
        <v/>
      </c>
      <c r="AX108" s="407"/>
      <c r="AY108" s="407"/>
      <c r="AZ108" s="458"/>
      <c r="BA108" s="459"/>
      <c r="BB108" s="459"/>
      <c r="BC108" s="460"/>
      <c r="BD108" s="461"/>
      <c r="BE108" s="462"/>
      <c r="BF108" s="482" t="s">
        <v>154</v>
      </c>
      <c r="BG108" s="493" t="s">
        <v>293</v>
      </c>
    </row>
    <row r="109" spans="1:1205" s="25" customFormat="1" ht="15.75" customHeight="1" x14ac:dyDescent="0.3">
      <c r="A109" s="465" t="s">
        <v>304</v>
      </c>
      <c r="B109" s="429" t="s">
        <v>19</v>
      </c>
      <c r="C109" s="224" t="s">
        <v>300</v>
      </c>
      <c r="D109" s="225"/>
      <c r="E109" s="408" t="str">
        <f t="shared" si="69"/>
        <v/>
      </c>
      <c r="F109" s="108"/>
      <c r="G109" s="408" t="str">
        <f t="shared" si="70"/>
        <v/>
      </c>
      <c r="H109" s="108"/>
      <c r="I109" s="109"/>
      <c r="J109" s="56"/>
      <c r="K109" s="408" t="str">
        <f t="shared" si="55"/>
        <v/>
      </c>
      <c r="L109" s="55"/>
      <c r="M109" s="408" t="str">
        <f t="shared" si="56"/>
        <v/>
      </c>
      <c r="N109" s="407"/>
      <c r="O109" s="59"/>
      <c r="P109" s="55"/>
      <c r="Q109" s="5" t="str">
        <f t="shared" si="75"/>
        <v/>
      </c>
      <c r="R109" s="55"/>
      <c r="S109" s="5" t="str">
        <f t="shared" si="76"/>
        <v/>
      </c>
      <c r="T109" s="55"/>
      <c r="U109" s="413"/>
      <c r="V109" s="411"/>
      <c r="W109" s="408" t="str">
        <f t="shared" si="77"/>
        <v/>
      </c>
      <c r="X109" s="407"/>
      <c r="Y109" s="408" t="str">
        <f t="shared" si="71"/>
        <v/>
      </c>
      <c r="Z109" s="407"/>
      <c r="AA109" s="412"/>
      <c r="AB109" s="407"/>
      <c r="AC109" s="408" t="str">
        <f t="shared" si="68"/>
        <v/>
      </c>
      <c r="AD109" s="407"/>
      <c r="AE109" s="408" t="str">
        <f t="shared" si="72"/>
        <v/>
      </c>
      <c r="AF109" s="407"/>
      <c r="AG109" s="445"/>
      <c r="AH109" s="411"/>
      <c r="AI109" s="408" t="str">
        <f t="shared" si="79"/>
        <v/>
      </c>
      <c r="AJ109" s="407"/>
      <c r="AK109" s="408" t="str">
        <f t="shared" si="73"/>
        <v/>
      </c>
      <c r="AL109" s="407"/>
      <c r="AM109" s="412"/>
      <c r="AN109" s="407"/>
      <c r="AO109" s="408"/>
      <c r="AP109" s="407"/>
      <c r="AQ109" s="408"/>
      <c r="AR109" s="407"/>
      <c r="AS109" s="409"/>
      <c r="AT109" s="407">
        <v>1</v>
      </c>
      <c r="AU109" s="408">
        <f t="shared" si="74"/>
        <v>14</v>
      </c>
      <c r="AV109" s="407">
        <v>1</v>
      </c>
      <c r="AW109" s="408">
        <f t="shared" si="78"/>
        <v>14</v>
      </c>
      <c r="AX109" s="407">
        <v>3</v>
      </c>
      <c r="AY109" s="407" t="s">
        <v>67</v>
      </c>
      <c r="AZ109" s="458"/>
      <c r="BA109" s="459"/>
      <c r="BB109" s="459"/>
      <c r="BC109" s="460"/>
      <c r="BD109" s="461"/>
      <c r="BE109" s="462"/>
      <c r="BF109" s="482" t="s">
        <v>154</v>
      </c>
      <c r="BG109" s="493" t="s">
        <v>218</v>
      </c>
    </row>
    <row r="110" spans="1:1205" s="428" customFormat="1" ht="15.6" customHeight="1" x14ac:dyDescent="0.3">
      <c r="A110" s="616" t="s">
        <v>515</v>
      </c>
      <c r="B110" s="584" t="s">
        <v>19</v>
      </c>
      <c r="C110" s="583" t="s">
        <v>518</v>
      </c>
      <c r="D110" s="585"/>
      <c r="E110" s="485"/>
      <c r="F110" s="582"/>
      <c r="G110" s="485"/>
      <c r="H110" s="582"/>
      <c r="I110" s="586"/>
      <c r="J110" s="587"/>
      <c r="K110" s="485"/>
      <c r="L110" s="582"/>
      <c r="M110" s="485"/>
      <c r="N110" s="582"/>
      <c r="O110" s="588"/>
      <c r="P110" s="582"/>
      <c r="Q110" s="485"/>
      <c r="R110" s="582"/>
      <c r="S110" s="485"/>
      <c r="T110" s="582"/>
      <c r="U110" s="586"/>
      <c r="V110" s="587"/>
      <c r="W110" s="485"/>
      <c r="X110" s="582"/>
      <c r="Y110" s="485"/>
      <c r="Z110" s="582"/>
      <c r="AA110" s="588"/>
      <c r="AB110" s="415"/>
      <c r="AC110" s="484" t="str">
        <f>IF(AB110*14=0,"",AB110*14)</f>
        <v/>
      </c>
      <c r="AD110" s="415"/>
      <c r="AE110" s="485"/>
      <c r="AF110" s="415"/>
      <c r="AG110" s="414"/>
      <c r="AH110" s="587"/>
      <c r="AI110" s="485"/>
      <c r="AJ110" s="415"/>
      <c r="AK110" s="590"/>
      <c r="AL110" s="415"/>
      <c r="AM110" s="433"/>
      <c r="AN110" s="582"/>
      <c r="AO110" s="485"/>
      <c r="AP110" s="582"/>
      <c r="AQ110" s="485"/>
      <c r="AR110" s="582"/>
      <c r="AS110" s="589"/>
      <c r="AT110" s="415">
        <v>1</v>
      </c>
      <c r="AU110" s="590">
        <f t="shared" si="74"/>
        <v>14</v>
      </c>
      <c r="AV110" s="415">
        <v>1</v>
      </c>
      <c r="AW110" s="408">
        <f t="shared" si="78"/>
        <v>14</v>
      </c>
      <c r="AX110" s="415">
        <v>2</v>
      </c>
      <c r="AY110" s="415" t="s">
        <v>79</v>
      </c>
      <c r="AZ110" s="577"/>
      <c r="BA110" s="578"/>
      <c r="BB110" s="578"/>
      <c r="BC110" s="579"/>
      <c r="BD110" s="580"/>
      <c r="BE110" s="581"/>
      <c r="BF110" s="480" t="s">
        <v>538</v>
      </c>
      <c r="BG110" s="576" t="s">
        <v>539</v>
      </c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437"/>
      <c r="CT110" s="437"/>
      <c r="CU110" s="437"/>
      <c r="CV110" s="437"/>
      <c r="CW110" s="437"/>
      <c r="CX110" s="437"/>
      <c r="CY110" s="437"/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437"/>
      <c r="DO110" s="437"/>
      <c r="DP110" s="437"/>
      <c r="DQ110" s="437"/>
      <c r="DR110" s="437"/>
      <c r="DS110" s="437"/>
      <c r="DT110" s="437"/>
      <c r="DU110" s="437"/>
      <c r="DV110" s="437"/>
      <c r="DW110" s="437"/>
      <c r="DX110" s="437"/>
      <c r="DY110" s="437"/>
      <c r="DZ110" s="437"/>
      <c r="EA110" s="437"/>
      <c r="EB110" s="437"/>
      <c r="EC110" s="437"/>
      <c r="ED110" s="437"/>
      <c r="EE110" s="437"/>
      <c r="EF110" s="437"/>
      <c r="EG110" s="437"/>
      <c r="EH110" s="437"/>
      <c r="EI110" s="437"/>
      <c r="EJ110" s="437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7"/>
      <c r="EW110" s="437"/>
      <c r="EX110" s="437"/>
      <c r="EY110" s="437"/>
      <c r="EZ110" s="437"/>
      <c r="FA110" s="437"/>
      <c r="FB110" s="437"/>
      <c r="FC110" s="437"/>
      <c r="FD110" s="437"/>
      <c r="FE110" s="437"/>
      <c r="FF110" s="437"/>
      <c r="FG110" s="437"/>
      <c r="FH110" s="437"/>
      <c r="FI110" s="437"/>
      <c r="FJ110" s="437"/>
      <c r="FK110" s="437"/>
      <c r="FL110" s="437"/>
      <c r="FM110" s="437"/>
      <c r="FN110" s="437"/>
      <c r="FO110" s="437"/>
      <c r="FP110" s="437"/>
      <c r="FQ110" s="437"/>
      <c r="FR110" s="437"/>
      <c r="FS110" s="437"/>
      <c r="FT110" s="437"/>
      <c r="FU110" s="437"/>
      <c r="FV110" s="437"/>
      <c r="FW110" s="437"/>
      <c r="FX110" s="437"/>
      <c r="FY110" s="437"/>
      <c r="FZ110" s="437"/>
      <c r="GA110" s="437"/>
      <c r="GB110" s="437"/>
      <c r="GC110" s="437"/>
      <c r="GD110" s="437"/>
      <c r="GE110" s="437"/>
      <c r="GF110" s="437"/>
      <c r="GG110" s="437"/>
      <c r="GH110" s="437"/>
      <c r="GI110" s="437"/>
      <c r="GJ110" s="437"/>
      <c r="MG110" s="437"/>
      <c r="MH110" s="437"/>
      <c r="MI110" s="437"/>
      <c r="MJ110" s="437"/>
      <c r="MK110" s="437"/>
      <c r="ML110" s="437"/>
      <c r="MM110" s="437"/>
      <c r="MN110" s="437"/>
      <c r="MO110" s="437"/>
      <c r="MP110" s="437"/>
      <c r="MQ110" s="437"/>
      <c r="MR110" s="437"/>
      <c r="MS110" s="437"/>
      <c r="MT110" s="437"/>
      <c r="MU110" s="437"/>
      <c r="MV110" s="437"/>
      <c r="MW110" s="437"/>
      <c r="MX110" s="437"/>
      <c r="MY110" s="437"/>
      <c r="MZ110" s="437"/>
      <c r="NA110" s="437"/>
      <c r="NB110" s="437"/>
      <c r="NC110" s="437"/>
      <c r="ND110" s="437"/>
      <c r="NE110" s="437"/>
      <c r="NF110" s="437"/>
      <c r="NG110" s="437"/>
      <c r="NH110" s="437"/>
      <c r="NI110" s="437"/>
      <c r="NJ110" s="437"/>
      <c r="NK110" s="437"/>
      <c r="NL110" s="437"/>
      <c r="NM110" s="437"/>
      <c r="NN110" s="437"/>
      <c r="NO110" s="437"/>
      <c r="NP110" s="437"/>
      <c r="NQ110" s="437"/>
      <c r="NR110" s="437"/>
      <c r="NS110" s="437"/>
      <c r="NT110" s="437"/>
      <c r="NU110" s="437"/>
      <c r="NV110" s="437"/>
      <c r="NW110" s="437"/>
      <c r="NX110" s="437"/>
      <c r="NY110" s="437"/>
      <c r="NZ110" s="437"/>
      <c r="OA110" s="437"/>
      <c r="OB110" s="437"/>
      <c r="OC110" s="437"/>
      <c r="OD110" s="437"/>
      <c r="OE110" s="437"/>
      <c r="OF110" s="437"/>
      <c r="OG110" s="437"/>
      <c r="OH110" s="437"/>
      <c r="OI110" s="437"/>
      <c r="OJ110" s="437"/>
      <c r="OK110" s="437"/>
      <c r="OL110" s="437"/>
      <c r="OM110" s="437"/>
      <c r="ON110" s="437"/>
      <c r="OO110" s="437"/>
      <c r="OP110" s="437"/>
      <c r="OQ110" s="437"/>
      <c r="OR110" s="437"/>
      <c r="OS110" s="437"/>
      <c r="OT110" s="437"/>
      <c r="OU110" s="437"/>
      <c r="OV110" s="437"/>
      <c r="OW110" s="437"/>
      <c r="OX110" s="437"/>
      <c r="OY110" s="437"/>
      <c r="OZ110" s="437"/>
      <c r="PA110" s="437"/>
      <c r="PB110" s="437"/>
      <c r="PC110" s="437"/>
      <c r="PD110" s="437"/>
      <c r="PE110" s="437"/>
      <c r="PF110" s="437"/>
      <c r="PG110" s="437"/>
      <c r="PH110" s="437"/>
      <c r="PI110" s="437"/>
      <c r="PJ110" s="437"/>
      <c r="PK110" s="437"/>
      <c r="PL110" s="437"/>
      <c r="PM110" s="437"/>
      <c r="PN110" s="437"/>
      <c r="PO110" s="437"/>
      <c r="PP110" s="437"/>
      <c r="PQ110" s="437"/>
      <c r="PR110" s="437"/>
      <c r="PS110" s="437"/>
      <c r="PT110" s="437"/>
      <c r="PU110" s="437"/>
      <c r="PV110" s="437"/>
      <c r="PW110" s="437"/>
      <c r="PX110" s="437"/>
      <c r="PY110" s="437"/>
      <c r="PZ110" s="437"/>
      <c r="QA110" s="437"/>
      <c r="QB110" s="437"/>
      <c r="QC110" s="437"/>
      <c r="QD110" s="437"/>
      <c r="QE110" s="437"/>
      <c r="QF110" s="437"/>
      <c r="QG110" s="437"/>
      <c r="QH110" s="437"/>
      <c r="QI110" s="437"/>
      <c r="QJ110" s="437"/>
      <c r="QK110" s="437"/>
      <c r="QL110" s="437"/>
      <c r="QM110" s="437"/>
      <c r="QN110" s="437"/>
      <c r="QO110" s="437"/>
      <c r="QP110" s="437"/>
      <c r="QQ110" s="437"/>
      <c r="QR110" s="437"/>
      <c r="QS110" s="437"/>
      <c r="QT110" s="437"/>
      <c r="QU110" s="437"/>
      <c r="QV110" s="437"/>
      <c r="QW110" s="437"/>
      <c r="QX110" s="437"/>
      <c r="QY110" s="437"/>
      <c r="QZ110" s="437"/>
      <c r="RA110" s="437"/>
      <c r="RB110" s="437"/>
      <c r="RC110" s="437"/>
      <c r="RD110" s="437"/>
      <c r="RE110" s="437"/>
      <c r="RF110" s="437"/>
      <c r="RG110" s="437"/>
      <c r="RH110" s="437"/>
      <c r="RI110" s="437"/>
      <c r="RJ110" s="437"/>
      <c r="RK110" s="437"/>
      <c r="RL110" s="437"/>
      <c r="RM110" s="437"/>
      <c r="RN110" s="437"/>
      <c r="RO110" s="437"/>
      <c r="RP110" s="437"/>
      <c r="RQ110" s="437"/>
      <c r="RR110" s="437"/>
      <c r="RS110" s="437"/>
      <c r="RT110" s="437"/>
      <c r="RU110" s="437"/>
      <c r="RV110" s="437"/>
      <c r="RW110" s="437"/>
      <c r="RX110" s="437"/>
      <c r="RY110" s="437"/>
      <c r="RZ110" s="437"/>
      <c r="SA110" s="437"/>
      <c r="SB110" s="437"/>
      <c r="SC110" s="437"/>
      <c r="SD110" s="437"/>
      <c r="SE110" s="437"/>
      <c r="SF110" s="437"/>
      <c r="SG110" s="437"/>
      <c r="SH110" s="437"/>
      <c r="SI110" s="437"/>
      <c r="SJ110" s="437"/>
      <c r="SK110" s="437"/>
      <c r="SL110" s="437"/>
      <c r="SM110" s="437"/>
      <c r="SN110" s="437"/>
      <c r="SO110" s="437"/>
      <c r="SP110" s="437"/>
      <c r="SQ110" s="437"/>
      <c r="SR110" s="437"/>
      <c r="SS110" s="437"/>
      <c r="ST110" s="437"/>
      <c r="SU110" s="437"/>
      <c r="SV110" s="437"/>
      <c r="SW110" s="437"/>
      <c r="SX110" s="437"/>
      <c r="SY110" s="437"/>
      <c r="SZ110" s="437"/>
      <c r="TA110" s="437"/>
      <c r="TB110" s="437"/>
      <c r="TC110" s="437"/>
      <c r="TD110" s="437"/>
      <c r="TE110" s="437"/>
      <c r="TF110" s="437"/>
      <c r="TG110" s="437"/>
      <c r="TH110" s="437"/>
      <c r="TI110" s="437"/>
      <c r="TJ110" s="437"/>
      <c r="TK110" s="437"/>
      <c r="TL110" s="437"/>
      <c r="TM110" s="437"/>
      <c r="TN110" s="437"/>
      <c r="TO110" s="437"/>
      <c r="TP110" s="437"/>
      <c r="TQ110" s="437"/>
      <c r="TR110" s="437"/>
      <c r="TS110" s="437"/>
      <c r="TT110" s="437"/>
      <c r="TU110" s="437"/>
      <c r="TV110" s="437"/>
      <c r="TW110" s="437"/>
      <c r="TX110" s="437"/>
      <c r="TY110" s="437"/>
      <c r="TZ110" s="437"/>
      <c r="UA110" s="437"/>
      <c r="UB110" s="437"/>
      <c r="UC110" s="437"/>
      <c r="UD110" s="437"/>
      <c r="UE110" s="437"/>
      <c r="UF110" s="437"/>
      <c r="UG110" s="437"/>
      <c r="UH110" s="437"/>
      <c r="UI110" s="437"/>
      <c r="UJ110" s="437"/>
      <c r="UK110" s="437"/>
      <c r="UL110" s="437"/>
      <c r="UM110" s="437"/>
      <c r="UN110" s="437"/>
      <c r="UO110" s="437"/>
      <c r="UP110" s="437"/>
      <c r="UQ110" s="437"/>
      <c r="UR110" s="437"/>
      <c r="US110" s="437"/>
      <c r="UT110" s="437"/>
      <c r="UU110" s="437"/>
      <c r="UV110" s="437"/>
      <c r="UW110" s="437"/>
      <c r="UX110" s="437"/>
      <c r="UY110" s="437"/>
      <c r="UZ110" s="437"/>
      <c r="VA110" s="437"/>
      <c r="VB110" s="437"/>
      <c r="VC110" s="437"/>
      <c r="VD110" s="437"/>
      <c r="VE110" s="437"/>
      <c r="VF110" s="437"/>
      <c r="VG110" s="437"/>
      <c r="VH110" s="437"/>
      <c r="VI110" s="437"/>
      <c r="VJ110" s="437"/>
      <c r="VK110" s="437"/>
      <c r="VL110" s="437"/>
      <c r="VM110" s="437"/>
      <c r="VN110" s="437"/>
      <c r="VO110" s="437"/>
      <c r="VP110" s="437"/>
      <c r="VQ110" s="437"/>
      <c r="VR110" s="437"/>
      <c r="VS110" s="437"/>
      <c r="VT110" s="437"/>
      <c r="VU110" s="437"/>
      <c r="VV110" s="437"/>
      <c r="VW110" s="437"/>
      <c r="VX110" s="437"/>
      <c r="VY110" s="437"/>
      <c r="VZ110" s="437"/>
      <c r="WA110" s="437"/>
      <c r="WB110" s="437"/>
      <c r="WC110" s="437"/>
      <c r="WD110" s="437"/>
      <c r="WE110" s="437"/>
      <c r="WF110" s="437"/>
      <c r="WG110" s="437"/>
      <c r="WH110" s="437"/>
      <c r="WI110" s="437"/>
      <c r="WJ110" s="437"/>
      <c r="WK110" s="437"/>
      <c r="WL110" s="437"/>
      <c r="WM110" s="437"/>
      <c r="WN110" s="437"/>
      <c r="WO110" s="437"/>
      <c r="WP110" s="437"/>
      <c r="WQ110" s="437"/>
      <c r="WR110" s="437"/>
      <c r="WS110" s="437"/>
      <c r="WT110" s="437"/>
      <c r="WU110" s="437"/>
      <c r="WV110" s="437"/>
      <c r="WW110" s="437"/>
      <c r="WX110" s="437"/>
      <c r="WY110" s="437"/>
      <c r="WZ110" s="437"/>
      <c r="XA110" s="437"/>
      <c r="XB110" s="437"/>
      <c r="XC110" s="437"/>
      <c r="XD110" s="437"/>
      <c r="XE110" s="437"/>
      <c r="XF110" s="437"/>
      <c r="XG110" s="437"/>
      <c r="XH110" s="437"/>
      <c r="XI110" s="437"/>
      <c r="XJ110" s="437"/>
      <c r="XK110" s="437"/>
      <c r="XL110" s="437"/>
      <c r="XM110" s="437"/>
      <c r="XN110" s="437"/>
      <c r="XO110" s="437"/>
      <c r="XP110" s="437"/>
      <c r="XQ110" s="437"/>
      <c r="XR110" s="437"/>
      <c r="XS110" s="437"/>
      <c r="XT110" s="437"/>
      <c r="XU110" s="437"/>
      <c r="XV110" s="437"/>
      <c r="XW110" s="437"/>
      <c r="XX110" s="437"/>
      <c r="XY110" s="437"/>
      <c r="XZ110" s="437"/>
      <c r="YA110" s="437"/>
      <c r="YB110" s="437"/>
      <c r="YC110" s="437"/>
      <c r="YD110" s="437"/>
      <c r="YE110" s="437"/>
      <c r="YF110" s="437"/>
      <c r="YG110" s="437"/>
      <c r="YH110" s="437"/>
      <c r="YI110" s="437"/>
      <c r="YJ110" s="437"/>
      <c r="YK110" s="437"/>
      <c r="YL110" s="437"/>
      <c r="YM110" s="437"/>
      <c r="YN110" s="437"/>
      <c r="YO110" s="437"/>
      <c r="YP110" s="437"/>
      <c r="YQ110" s="437"/>
      <c r="YR110" s="437"/>
      <c r="YS110" s="437"/>
      <c r="YT110" s="437"/>
      <c r="YU110" s="437"/>
      <c r="YV110" s="437"/>
      <c r="YW110" s="437"/>
      <c r="YX110" s="437"/>
      <c r="YY110" s="437"/>
      <c r="YZ110" s="437"/>
      <c r="ZA110" s="437"/>
      <c r="ZB110" s="437"/>
      <c r="ZC110" s="437"/>
      <c r="ZD110" s="437"/>
      <c r="ZE110" s="437"/>
      <c r="ZF110" s="437"/>
      <c r="ZG110" s="437"/>
      <c r="ZH110" s="437"/>
      <c r="ZI110" s="437"/>
      <c r="ZJ110" s="437"/>
      <c r="ZK110" s="437"/>
      <c r="ZL110" s="437"/>
      <c r="ZM110" s="437"/>
      <c r="ZN110" s="437"/>
      <c r="ZO110" s="437"/>
      <c r="ZP110" s="437"/>
      <c r="ZQ110" s="437"/>
      <c r="ZR110" s="437"/>
      <c r="ZS110" s="437"/>
      <c r="ZT110" s="437"/>
      <c r="ZU110" s="437"/>
      <c r="ZV110" s="437"/>
      <c r="ZW110" s="437"/>
      <c r="ZX110" s="437"/>
      <c r="ZY110" s="437"/>
      <c r="ZZ110" s="437"/>
      <c r="AAA110" s="437"/>
      <c r="AAB110" s="437"/>
      <c r="AAC110" s="437"/>
      <c r="AAD110" s="437"/>
      <c r="AAE110" s="437"/>
      <c r="AAF110" s="437"/>
      <c r="AAG110" s="437"/>
      <c r="AAH110" s="437"/>
      <c r="AAI110" s="437"/>
      <c r="AAJ110" s="437"/>
      <c r="AAK110" s="437"/>
      <c r="AAL110" s="437"/>
      <c r="AAM110" s="437"/>
      <c r="AAN110" s="437"/>
      <c r="AAO110" s="437"/>
      <c r="AAP110" s="437"/>
      <c r="AAQ110" s="437"/>
      <c r="AAR110" s="437"/>
      <c r="AAS110" s="437"/>
      <c r="AAT110" s="437"/>
      <c r="AAU110" s="437"/>
      <c r="AAV110" s="437"/>
      <c r="AAW110" s="437"/>
      <c r="AAX110" s="437"/>
      <c r="AAY110" s="437"/>
      <c r="AAZ110" s="437"/>
      <c r="ABA110" s="437"/>
      <c r="ABB110" s="437"/>
      <c r="ABC110" s="437"/>
      <c r="ABD110" s="437"/>
      <c r="ABE110" s="437"/>
      <c r="ABF110" s="437"/>
      <c r="ABG110" s="437"/>
      <c r="ABH110" s="437"/>
      <c r="ABI110" s="437"/>
      <c r="ABJ110" s="437"/>
      <c r="ABK110" s="437"/>
      <c r="ABL110" s="437"/>
      <c r="ABM110" s="437"/>
      <c r="ABN110" s="437"/>
      <c r="ABO110" s="437"/>
      <c r="ABP110" s="437"/>
      <c r="ABQ110" s="437"/>
      <c r="ABR110" s="437"/>
      <c r="ABS110" s="437"/>
      <c r="ABT110" s="437"/>
      <c r="ABU110" s="437"/>
      <c r="ABV110" s="437"/>
      <c r="ABW110" s="437"/>
      <c r="ABX110" s="437"/>
      <c r="ABY110" s="437"/>
      <c r="ABZ110" s="437"/>
      <c r="ACA110" s="437"/>
      <c r="ACB110" s="437"/>
      <c r="ACC110" s="437"/>
      <c r="ACD110" s="437"/>
      <c r="ACE110" s="437"/>
      <c r="ACF110" s="437"/>
      <c r="ACG110" s="437"/>
      <c r="ACH110" s="437"/>
      <c r="ACI110" s="437"/>
      <c r="ACJ110" s="437"/>
      <c r="ACK110" s="437"/>
      <c r="ACL110" s="437"/>
      <c r="ACM110" s="437"/>
      <c r="ACN110" s="437"/>
      <c r="ACO110" s="437"/>
      <c r="ACP110" s="437"/>
      <c r="ACQ110" s="437"/>
      <c r="ACR110" s="437"/>
      <c r="ACS110" s="437"/>
      <c r="ACT110" s="437"/>
      <c r="ACU110" s="437"/>
      <c r="ACV110" s="437"/>
      <c r="ACW110" s="437"/>
      <c r="ACX110" s="437"/>
      <c r="ACY110" s="437"/>
      <c r="ACZ110" s="437"/>
      <c r="ADA110" s="437"/>
      <c r="ADB110" s="437"/>
      <c r="ADC110" s="437"/>
      <c r="ADD110" s="437"/>
      <c r="ADE110" s="437"/>
      <c r="ADF110" s="437"/>
      <c r="ADG110" s="437"/>
      <c r="ADH110" s="437"/>
      <c r="ADI110" s="437"/>
      <c r="ADJ110" s="437"/>
      <c r="ADK110" s="437"/>
      <c r="ADL110" s="437"/>
      <c r="ADM110" s="437"/>
      <c r="ADN110" s="437"/>
      <c r="ADO110" s="437"/>
      <c r="ADP110" s="437"/>
      <c r="ADQ110" s="437"/>
      <c r="ADR110" s="437"/>
      <c r="ADS110" s="437"/>
      <c r="ADT110" s="437"/>
      <c r="ADU110" s="437"/>
      <c r="ADV110" s="437"/>
      <c r="ADW110" s="437"/>
      <c r="ADX110" s="437"/>
      <c r="ADY110" s="437"/>
      <c r="ADZ110" s="437"/>
      <c r="AEA110" s="437"/>
      <c r="AEB110" s="437"/>
      <c r="AEC110" s="437"/>
      <c r="AED110" s="437"/>
      <c r="AEE110" s="437"/>
      <c r="AEF110" s="437"/>
      <c r="AEG110" s="437"/>
      <c r="AEH110" s="437"/>
      <c r="AEI110" s="437"/>
      <c r="AEJ110" s="437"/>
      <c r="AEK110" s="437"/>
      <c r="AEL110" s="437"/>
      <c r="AEM110" s="437"/>
      <c r="AEN110" s="437"/>
      <c r="AEO110" s="437"/>
      <c r="AEP110" s="437"/>
      <c r="AEQ110" s="437"/>
      <c r="AER110" s="437"/>
      <c r="AES110" s="437"/>
      <c r="AET110" s="437"/>
      <c r="AEU110" s="437"/>
      <c r="AEV110" s="437"/>
      <c r="AEW110" s="437"/>
      <c r="AEX110" s="437"/>
      <c r="AEY110" s="437"/>
      <c r="AEZ110" s="437"/>
      <c r="AFA110" s="437"/>
      <c r="AFB110" s="437"/>
      <c r="AFC110" s="437"/>
      <c r="AFD110" s="437"/>
      <c r="AFE110" s="437"/>
      <c r="AFF110" s="437"/>
      <c r="AFG110" s="437"/>
      <c r="AFH110" s="437"/>
      <c r="AFI110" s="437"/>
      <c r="AFJ110" s="437"/>
      <c r="AFK110" s="437"/>
      <c r="AFL110" s="437"/>
      <c r="AFM110" s="437"/>
      <c r="AFN110" s="437"/>
      <c r="AFO110" s="437"/>
      <c r="AFP110" s="437"/>
      <c r="AFQ110" s="437"/>
      <c r="AFR110" s="437"/>
      <c r="AFS110" s="437"/>
      <c r="AFT110" s="437"/>
      <c r="AFU110" s="437"/>
      <c r="AFV110" s="437"/>
      <c r="AFW110" s="437"/>
      <c r="AFX110" s="437"/>
      <c r="AFY110" s="437"/>
      <c r="AFZ110" s="437"/>
      <c r="AGA110" s="437"/>
      <c r="AGB110" s="437"/>
      <c r="AGC110" s="437"/>
      <c r="AGD110" s="437"/>
      <c r="AGE110" s="437"/>
      <c r="AGF110" s="437"/>
      <c r="AGG110" s="437"/>
      <c r="AGH110" s="437"/>
      <c r="AGI110" s="437"/>
      <c r="AGJ110" s="437"/>
      <c r="AGK110" s="437"/>
      <c r="AGL110" s="437"/>
      <c r="AGM110" s="437"/>
      <c r="AGN110" s="437"/>
      <c r="AGO110" s="437"/>
      <c r="AGP110" s="437"/>
      <c r="AGQ110" s="437"/>
      <c r="AGR110" s="437"/>
      <c r="AGS110" s="437"/>
      <c r="AGT110" s="437"/>
      <c r="AGU110" s="437"/>
      <c r="AGV110" s="437"/>
      <c r="AGW110" s="437"/>
      <c r="AGX110" s="437"/>
      <c r="AGY110" s="437"/>
      <c r="AGZ110" s="437"/>
      <c r="AHA110" s="437"/>
      <c r="AHB110" s="437"/>
      <c r="AHC110" s="437"/>
      <c r="AHD110" s="437"/>
      <c r="AHE110" s="437"/>
      <c r="AHF110" s="437"/>
      <c r="AHG110" s="437"/>
      <c r="AHH110" s="437"/>
      <c r="AHI110" s="437"/>
      <c r="AHJ110" s="437"/>
      <c r="AHK110" s="437"/>
      <c r="AHL110" s="437"/>
      <c r="AHM110" s="437"/>
      <c r="AHN110" s="437"/>
      <c r="AHO110" s="437"/>
      <c r="AHP110" s="437"/>
      <c r="AHQ110" s="437"/>
      <c r="AHR110" s="437"/>
      <c r="AHS110" s="437"/>
      <c r="AHT110" s="437"/>
      <c r="AHU110" s="437"/>
      <c r="AHV110" s="437"/>
      <c r="AHW110" s="437"/>
      <c r="AHX110" s="437"/>
      <c r="AHY110" s="437"/>
      <c r="AHZ110" s="437"/>
      <c r="AIA110" s="437"/>
      <c r="AIB110" s="437"/>
      <c r="AIC110" s="437"/>
      <c r="AID110" s="437"/>
      <c r="AIE110" s="437"/>
      <c r="AIF110" s="437"/>
      <c r="AIG110" s="437"/>
      <c r="AIH110" s="437"/>
      <c r="AII110" s="437"/>
      <c r="AIJ110" s="437"/>
      <c r="AIK110" s="437"/>
      <c r="AIL110" s="437"/>
      <c r="AIM110" s="437"/>
      <c r="AIN110" s="437"/>
      <c r="AIO110" s="437"/>
      <c r="AIP110" s="437"/>
      <c r="AIQ110" s="437"/>
      <c r="AIR110" s="437"/>
      <c r="AIS110" s="437"/>
      <c r="AIT110" s="437"/>
      <c r="AIU110" s="437"/>
      <c r="AIV110" s="437"/>
      <c r="AIW110" s="437"/>
      <c r="AIX110" s="437"/>
      <c r="AIY110" s="437"/>
      <c r="AIZ110" s="437"/>
      <c r="AJA110" s="437"/>
      <c r="AJB110" s="437"/>
      <c r="AJC110" s="437"/>
      <c r="AJD110" s="437"/>
      <c r="AJE110" s="437"/>
      <c r="AJF110" s="437"/>
      <c r="AJG110" s="437"/>
      <c r="AJH110" s="437"/>
      <c r="AJI110" s="437"/>
      <c r="AJJ110" s="437"/>
      <c r="AJK110" s="437"/>
      <c r="AJL110" s="437"/>
      <c r="AJM110" s="437"/>
      <c r="AJN110" s="437"/>
      <c r="AJO110" s="437"/>
      <c r="AJP110" s="437"/>
      <c r="AJQ110" s="437"/>
      <c r="AJR110" s="437"/>
      <c r="AJS110" s="437"/>
      <c r="AJT110" s="437"/>
      <c r="AJU110" s="437"/>
      <c r="AJV110" s="437"/>
      <c r="AJW110" s="437"/>
      <c r="AJX110" s="437"/>
      <c r="AJY110" s="437"/>
      <c r="AJZ110" s="437"/>
      <c r="AKA110" s="437"/>
      <c r="AKB110" s="437"/>
      <c r="AKC110" s="437"/>
      <c r="AKD110" s="437"/>
      <c r="AKE110" s="437"/>
      <c r="AKF110" s="437"/>
      <c r="AKG110" s="437"/>
      <c r="AKH110" s="437"/>
      <c r="AKI110" s="437"/>
      <c r="AKJ110" s="437"/>
      <c r="AKK110" s="437"/>
      <c r="AKL110" s="437"/>
      <c r="AKM110" s="437"/>
      <c r="AKN110" s="437"/>
      <c r="AKO110" s="437"/>
      <c r="AKP110" s="437"/>
      <c r="AKQ110" s="437"/>
      <c r="AKR110" s="437"/>
      <c r="AKS110" s="437"/>
      <c r="AKT110" s="437"/>
      <c r="AKU110" s="437"/>
      <c r="AKV110" s="437"/>
      <c r="AKW110" s="437"/>
      <c r="AKX110" s="437"/>
      <c r="AKY110" s="437"/>
      <c r="AKZ110" s="437"/>
      <c r="ALA110" s="437"/>
      <c r="ALB110" s="437"/>
      <c r="ALC110" s="437"/>
      <c r="ALD110" s="437"/>
      <c r="ALE110" s="437"/>
      <c r="ALF110" s="437"/>
      <c r="ALG110" s="437"/>
      <c r="ALH110" s="437"/>
      <c r="ALI110" s="437"/>
      <c r="ALJ110" s="437"/>
      <c r="ALK110" s="437"/>
      <c r="ALL110" s="437"/>
      <c r="ALM110" s="437"/>
      <c r="ALN110" s="437"/>
      <c r="ALO110" s="437"/>
      <c r="ALP110" s="437"/>
      <c r="ALQ110" s="437"/>
      <c r="ALR110" s="437"/>
      <c r="ALS110" s="437"/>
      <c r="ALT110" s="437"/>
      <c r="ALU110" s="437"/>
      <c r="ALV110" s="437"/>
      <c r="ALW110" s="437"/>
      <c r="ALX110" s="437"/>
      <c r="ALY110" s="437"/>
      <c r="ALZ110" s="437"/>
      <c r="AMA110" s="437"/>
      <c r="AMB110" s="437"/>
      <c r="AMC110" s="437"/>
      <c r="AMD110" s="437"/>
      <c r="AME110" s="437"/>
      <c r="AMF110" s="437"/>
      <c r="AMG110" s="437"/>
      <c r="AMH110" s="437"/>
      <c r="AMI110" s="437"/>
      <c r="AMJ110" s="437"/>
      <c r="AMK110" s="437"/>
      <c r="AML110" s="437"/>
      <c r="AMM110" s="437"/>
      <c r="AMN110" s="437"/>
      <c r="AMO110" s="437"/>
      <c r="AMP110" s="437"/>
      <c r="AMQ110" s="437"/>
      <c r="AMR110" s="437"/>
      <c r="AMS110" s="437"/>
      <c r="AMT110" s="437"/>
      <c r="AMU110" s="437"/>
      <c r="AMV110" s="437"/>
      <c r="AMW110" s="437"/>
      <c r="AMX110" s="437"/>
      <c r="AMY110" s="437"/>
      <c r="AMZ110" s="437"/>
      <c r="ANA110" s="437"/>
      <c r="ANB110" s="437"/>
      <c r="ANC110" s="437"/>
      <c r="AND110" s="437"/>
      <c r="ANE110" s="437"/>
      <c r="ANF110" s="437"/>
      <c r="ANG110" s="437"/>
      <c r="ANH110" s="437"/>
      <c r="ANI110" s="437"/>
      <c r="ANJ110" s="437"/>
      <c r="ANK110" s="437"/>
      <c r="ANL110" s="437"/>
      <c r="ANM110" s="437"/>
      <c r="ANN110" s="437"/>
      <c r="ANO110" s="437"/>
      <c r="ANP110" s="437"/>
      <c r="ANQ110" s="437"/>
      <c r="ANR110" s="437"/>
      <c r="ANS110" s="437"/>
      <c r="ANT110" s="437"/>
      <c r="ANU110" s="437"/>
      <c r="ANV110" s="437"/>
      <c r="ANW110" s="437"/>
      <c r="ANX110" s="437"/>
      <c r="ANY110" s="437"/>
      <c r="ANZ110" s="437"/>
      <c r="AOA110" s="437"/>
      <c r="AOB110" s="437"/>
      <c r="AOC110" s="437"/>
      <c r="AOD110" s="437"/>
      <c r="AOE110" s="437"/>
      <c r="AOF110" s="437"/>
      <c r="AOG110" s="437"/>
      <c r="AOH110" s="437"/>
      <c r="AOI110" s="437"/>
      <c r="AOJ110" s="437"/>
      <c r="AOK110" s="437"/>
      <c r="AOL110" s="437"/>
      <c r="AOM110" s="437"/>
      <c r="AON110" s="437"/>
      <c r="AOO110" s="437"/>
      <c r="AOP110" s="437"/>
      <c r="AOQ110" s="437"/>
      <c r="AOR110" s="437"/>
      <c r="AOS110" s="437"/>
      <c r="AOT110" s="437"/>
      <c r="AOU110" s="437"/>
      <c r="AOV110" s="437"/>
      <c r="AOW110" s="437"/>
      <c r="AOX110" s="437"/>
      <c r="AOY110" s="437"/>
      <c r="AOZ110" s="437"/>
      <c r="APA110" s="437"/>
      <c r="APB110" s="437"/>
      <c r="APC110" s="437"/>
      <c r="APD110" s="437"/>
      <c r="APE110" s="437"/>
      <c r="APF110" s="437"/>
      <c r="APG110" s="437"/>
      <c r="APH110" s="437"/>
      <c r="API110" s="437"/>
      <c r="APJ110" s="437"/>
      <c r="APK110" s="437"/>
      <c r="APL110" s="437"/>
      <c r="APM110" s="437"/>
      <c r="APN110" s="437"/>
      <c r="APO110" s="437"/>
      <c r="APP110" s="437"/>
      <c r="APQ110" s="437"/>
      <c r="APR110" s="437"/>
      <c r="APS110" s="437"/>
      <c r="APT110" s="437"/>
      <c r="APU110" s="437"/>
      <c r="APV110" s="437"/>
      <c r="APW110" s="437"/>
      <c r="APX110" s="437"/>
      <c r="APY110" s="437"/>
      <c r="APZ110" s="437"/>
      <c r="AQA110" s="437"/>
      <c r="AQB110" s="437"/>
      <c r="AQC110" s="437"/>
      <c r="AQD110" s="437"/>
      <c r="AQE110" s="437"/>
      <c r="AQF110" s="437"/>
      <c r="AQG110" s="437"/>
      <c r="AQH110" s="437"/>
      <c r="AQI110" s="437"/>
      <c r="AQJ110" s="437"/>
      <c r="AQK110" s="437"/>
      <c r="AQL110" s="437"/>
      <c r="AQM110" s="437"/>
      <c r="AQN110" s="437"/>
      <c r="AQO110" s="437"/>
      <c r="AQP110" s="437"/>
      <c r="AQQ110" s="437"/>
      <c r="AQR110" s="437"/>
      <c r="AQS110" s="437"/>
      <c r="AQT110" s="437"/>
      <c r="AQU110" s="437"/>
      <c r="AQV110" s="437"/>
      <c r="AQW110" s="437"/>
      <c r="AQX110" s="437"/>
      <c r="AQY110" s="437"/>
      <c r="AQZ110" s="437"/>
      <c r="ARA110" s="437"/>
      <c r="ARB110" s="437"/>
      <c r="ARC110" s="437"/>
      <c r="ARD110" s="437"/>
      <c r="ARE110" s="437"/>
      <c r="ARF110" s="437"/>
      <c r="ARG110" s="437"/>
      <c r="ARH110" s="437"/>
      <c r="ARI110" s="437"/>
      <c r="ARJ110" s="437"/>
      <c r="ARK110" s="437"/>
      <c r="ARL110" s="437"/>
      <c r="ARM110" s="437"/>
      <c r="ARN110" s="437"/>
      <c r="ARO110" s="437"/>
      <c r="ARP110" s="437"/>
      <c r="ARQ110" s="437"/>
      <c r="ARR110" s="437"/>
      <c r="ARS110" s="437"/>
      <c r="ART110" s="437"/>
      <c r="ARU110" s="437"/>
      <c r="ARV110" s="437"/>
      <c r="ARW110" s="437"/>
      <c r="ARX110" s="437"/>
      <c r="ARY110" s="437"/>
      <c r="ARZ110" s="437"/>
      <c r="ASA110" s="437"/>
      <c r="ASB110" s="437"/>
      <c r="ASC110" s="437"/>
      <c r="ASD110" s="437"/>
      <c r="ASE110" s="437"/>
      <c r="ASF110" s="437"/>
      <c r="ASG110" s="437"/>
      <c r="ASH110" s="437"/>
      <c r="ASI110" s="437"/>
      <c r="ASJ110" s="437"/>
      <c r="ASK110" s="437"/>
      <c r="ASL110" s="437"/>
      <c r="ASM110" s="437"/>
      <c r="ASN110" s="437"/>
      <c r="ASO110" s="437"/>
      <c r="ASP110" s="437"/>
      <c r="ASQ110" s="437"/>
      <c r="ASR110" s="437"/>
      <c r="ASS110" s="437"/>
      <c r="AST110" s="437"/>
      <c r="ASU110" s="437"/>
      <c r="ASV110" s="437"/>
      <c r="ASW110" s="437"/>
      <c r="ASX110" s="437"/>
      <c r="ASY110" s="437"/>
      <c r="ASZ110" s="437"/>
      <c r="ATA110" s="437"/>
      <c r="ATB110" s="437"/>
      <c r="ATC110" s="437"/>
      <c r="ATD110" s="437"/>
      <c r="ATE110" s="437"/>
      <c r="ATF110" s="437"/>
      <c r="ATG110" s="437"/>
      <c r="ATH110" s="437"/>
      <c r="ATI110" s="437"/>
    </row>
    <row r="111" spans="1:1205" s="428" customFormat="1" ht="15.75" customHeight="1" x14ac:dyDescent="0.3">
      <c r="A111" s="616" t="s">
        <v>516</v>
      </c>
      <c r="B111" s="584" t="s">
        <v>19</v>
      </c>
      <c r="C111" s="583" t="s">
        <v>519</v>
      </c>
      <c r="D111" s="585"/>
      <c r="E111" s="485"/>
      <c r="F111" s="582"/>
      <c r="G111" s="485"/>
      <c r="H111" s="582"/>
      <c r="I111" s="586"/>
      <c r="J111" s="587"/>
      <c r="K111" s="485"/>
      <c r="L111" s="582"/>
      <c r="M111" s="485"/>
      <c r="N111" s="582"/>
      <c r="O111" s="588"/>
      <c r="P111" s="582"/>
      <c r="Q111" s="485"/>
      <c r="R111" s="582"/>
      <c r="S111" s="485"/>
      <c r="T111" s="582"/>
      <c r="U111" s="586"/>
      <c r="V111" s="587"/>
      <c r="W111" s="485"/>
      <c r="X111" s="582"/>
      <c r="Y111" s="485"/>
      <c r="Z111" s="582"/>
      <c r="AA111" s="588"/>
      <c r="AB111" s="582"/>
      <c r="AC111" s="485"/>
      <c r="AD111" s="582"/>
      <c r="AE111" s="485"/>
      <c r="AF111" s="582"/>
      <c r="AG111" s="586"/>
      <c r="AH111" s="432"/>
      <c r="AI111" s="485"/>
      <c r="AJ111" s="415"/>
      <c r="AK111" s="590"/>
      <c r="AL111" s="415"/>
      <c r="AM111" s="433"/>
      <c r="AN111" s="582">
        <v>1</v>
      </c>
      <c r="AO111" s="485">
        <f>IF(AN111*14=0,"",AN111*14)</f>
        <v>14</v>
      </c>
      <c r="AP111" s="582">
        <v>1</v>
      </c>
      <c r="AQ111" s="253">
        <f t="shared" ref="AQ111" si="80">IF(AP111*14=0,"",AP111*14)</f>
        <v>14</v>
      </c>
      <c r="AR111" s="582">
        <v>2</v>
      </c>
      <c r="AS111" s="589" t="s">
        <v>79</v>
      </c>
      <c r="AT111" s="582"/>
      <c r="AU111" s="485"/>
      <c r="AV111" s="582"/>
      <c r="AW111" s="485"/>
      <c r="AX111" s="582"/>
      <c r="AY111" s="582"/>
      <c r="AZ111" s="577"/>
      <c r="BA111" s="578"/>
      <c r="BB111" s="578"/>
      <c r="BC111" s="579"/>
      <c r="BD111" s="580"/>
      <c r="BE111" s="581"/>
      <c r="BF111" s="480" t="s">
        <v>538</v>
      </c>
      <c r="BG111" s="576" t="s">
        <v>539</v>
      </c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/>
      <c r="CO111" s="437"/>
      <c r="CP111" s="437"/>
      <c r="CQ111" s="437"/>
      <c r="CR111" s="437"/>
      <c r="CS111" s="437"/>
      <c r="CT111" s="437"/>
      <c r="CU111" s="437"/>
      <c r="CV111" s="437"/>
      <c r="CW111" s="437"/>
      <c r="CX111" s="437"/>
      <c r="CY111" s="437"/>
      <c r="CZ111" s="437"/>
      <c r="DA111" s="437"/>
      <c r="DB111" s="437"/>
      <c r="DC111" s="437"/>
      <c r="DD111" s="437"/>
      <c r="DE111" s="437"/>
      <c r="DF111" s="437"/>
      <c r="DG111" s="437"/>
      <c r="DH111" s="437"/>
      <c r="DI111" s="437"/>
      <c r="DJ111" s="437"/>
      <c r="DK111" s="437"/>
      <c r="DL111" s="437"/>
      <c r="DM111" s="437"/>
      <c r="DN111" s="437"/>
      <c r="DO111" s="437"/>
      <c r="DP111" s="437"/>
      <c r="DQ111" s="437"/>
      <c r="DR111" s="437"/>
      <c r="DS111" s="437"/>
      <c r="DT111" s="437"/>
      <c r="DU111" s="437"/>
      <c r="DV111" s="437"/>
      <c r="DW111" s="437"/>
      <c r="DX111" s="437"/>
      <c r="DY111" s="437"/>
      <c r="DZ111" s="437"/>
      <c r="EA111" s="437"/>
      <c r="EB111" s="437"/>
      <c r="EC111" s="437"/>
      <c r="ED111" s="437"/>
      <c r="EE111" s="437"/>
      <c r="EF111" s="437"/>
      <c r="EG111" s="437"/>
      <c r="EH111" s="437"/>
      <c r="EI111" s="437"/>
      <c r="EJ111" s="437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7"/>
      <c r="EW111" s="437"/>
      <c r="EX111" s="437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437"/>
      <c r="FL111" s="437"/>
      <c r="FM111" s="437"/>
      <c r="FN111" s="437"/>
      <c r="FO111" s="437"/>
      <c r="FP111" s="437"/>
      <c r="FQ111" s="437"/>
      <c r="FR111" s="437"/>
      <c r="FS111" s="437"/>
      <c r="FT111" s="437"/>
      <c r="FU111" s="437"/>
      <c r="FV111" s="437"/>
      <c r="FW111" s="437"/>
      <c r="FX111" s="437"/>
      <c r="FY111" s="437"/>
      <c r="FZ111" s="437"/>
      <c r="GA111" s="437"/>
      <c r="GB111" s="437"/>
      <c r="GC111" s="437"/>
      <c r="GD111" s="437"/>
      <c r="GE111" s="437"/>
      <c r="GF111" s="437"/>
      <c r="GG111" s="437"/>
      <c r="GH111" s="437"/>
      <c r="GI111" s="437"/>
      <c r="GJ111" s="437"/>
      <c r="MG111" s="437"/>
      <c r="MH111" s="437"/>
      <c r="MI111" s="437"/>
      <c r="MJ111" s="437"/>
      <c r="MK111" s="437"/>
      <c r="ML111" s="437"/>
      <c r="MM111" s="437"/>
      <c r="MN111" s="437"/>
      <c r="MO111" s="437"/>
      <c r="MP111" s="437"/>
      <c r="MQ111" s="437"/>
      <c r="MR111" s="437"/>
      <c r="MS111" s="437"/>
      <c r="MT111" s="437"/>
      <c r="MU111" s="437"/>
      <c r="MV111" s="437"/>
      <c r="MW111" s="437"/>
      <c r="MX111" s="437"/>
      <c r="MY111" s="437"/>
      <c r="MZ111" s="437"/>
      <c r="NA111" s="437"/>
      <c r="NB111" s="437"/>
      <c r="NC111" s="437"/>
      <c r="ND111" s="437"/>
      <c r="NE111" s="437"/>
      <c r="NF111" s="437"/>
      <c r="NG111" s="437"/>
      <c r="NH111" s="437"/>
      <c r="NI111" s="437"/>
      <c r="NJ111" s="437"/>
      <c r="NK111" s="437"/>
      <c r="NL111" s="437"/>
      <c r="NM111" s="437"/>
      <c r="NN111" s="437"/>
      <c r="NO111" s="437"/>
      <c r="NP111" s="437"/>
      <c r="NQ111" s="437"/>
      <c r="NR111" s="437"/>
      <c r="NS111" s="437"/>
      <c r="NT111" s="437"/>
      <c r="NU111" s="437"/>
      <c r="NV111" s="437"/>
      <c r="NW111" s="437"/>
      <c r="NX111" s="437"/>
      <c r="NY111" s="437"/>
      <c r="NZ111" s="437"/>
      <c r="OA111" s="437"/>
      <c r="OB111" s="437"/>
      <c r="OC111" s="437"/>
      <c r="OD111" s="437"/>
      <c r="OE111" s="437"/>
      <c r="OF111" s="437"/>
      <c r="OG111" s="437"/>
      <c r="OH111" s="437"/>
      <c r="OI111" s="437"/>
      <c r="OJ111" s="437"/>
      <c r="OK111" s="437"/>
      <c r="OL111" s="437"/>
      <c r="OM111" s="437"/>
      <c r="ON111" s="437"/>
      <c r="OO111" s="437"/>
      <c r="OP111" s="437"/>
      <c r="OQ111" s="437"/>
      <c r="OR111" s="437"/>
      <c r="OS111" s="437"/>
      <c r="OT111" s="437"/>
      <c r="OU111" s="437"/>
      <c r="OV111" s="437"/>
      <c r="OW111" s="437"/>
      <c r="OX111" s="437"/>
      <c r="OY111" s="437"/>
      <c r="OZ111" s="437"/>
      <c r="PA111" s="437"/>
      <c r="PB111" s="437"/>
      <c r="PC111" s="437"/>
      <c r="PD111" s="437"/>
      <c r="PE111" s="437"/>
      <c r="PF111" s="437"/>
      <c r="PG111" s="437"/>
      <c r="PH111" s="437"/>
      <c r="PI111" s="437"/>
      <c r="PJ111" s="437"/>
      <c r="PK111" s="437"/>
      <c r="PL111" s="437"/>
      <c r="PM111" s="437"/>
      <c r="PN111" s="437"/>
      <c r="PO111" s="437"/>
      <c r="PP111" s="437"/>
      <c r="PQ111" s="437"/>
      <c r="PR111" s="437"/>
      <c r="PS111" s="437"/>
      <c r="PT111" s="437"/>
      <c r="PU111" s="437"/>
      <c r="PV111" s="437"/>
      <c r="PW111" s="437"/>
      <c r="PX111" s="437"/>
      <c r="PY111" s="437"/>
      <c r="PZ111" s="437"/>
      <c r="QA111" s="437"/>
      <c r="QB111" s="437"/>
      <c r="QC111" s="437"/>
      <c r="QD111" s="437"/>
      <c r="QE111" s="437"/>
      <c r="QF111" s="437"/>
      <c r="QG111" s="437"/>
      <c r="QH111" s="437"/>
      <c r="QI111" s="437"/>
      <c r="QJ111" s="437"/>
      <c r="QK111" s="437"/>
      <c r="QL111" s="437"/>
      <c r="QM111" s="437"/>
      <c r="QN111" s="437"/>
      <c r="QO111" s="437"/>
      <c r="QP111" s="437"/>
      <c r="QQ111" s="437"/>
      <c r="QR111" s="437"/>
      <c r="QS111" s="437"/>
      <c r="QT111" s="437"/>
      <c r="QU111" s="437"/>
      <c r="QV111" s="437"/>
      <c r="QW111" s="437"/>
      <c r="QX111" s="437"/>
      <c r="QY111" s="437"/>
      <c r="QZ111" s="437"/>
      <c r="RA111" s="437"/>
      <c r="RB111" s="437"/>
      <c r="RC111" s="437"/>
      <c r="RD111" s="437"/>
      <c r="RE111" s="437"/>
      <c r="RF111" s="437"/>
      <c r="RG111" s="437"/>
      <c r="RH111" s="437"/>
      <c r="RI111" s="437"/>
      <c r="RJ111" s="437"/>
      <c r="RK111" s="437"/>
      <c r="RL111" s="437"/>
      <c r="RM111" s="437"/>
      <c r="RN111" s="437"/>
      <c r="RO111" s="437"/>
      <c r="RP111" s="437"/>
      <c r="RQ111" s="437"/>
      <c r="RR111" s="437"/>
      <c r="RS111" s="437"/>
      <c r="RT111" s="437"/>
      <c r="RU111" s="437"/>
      <c r="RV111" s="437"/>
      <c r="RW111" s="437"/>
      <c r="RX111" s="437"/>
      <c r="RY111" s="437"/>
      <c r="RZ111" s="437"/>
      <c r="SA111" s="437"/>
      <c r="SB111" s="437"/>
      <c r="SC111" s="437"/>
      <c r="SD111" s="437"/>
      <c r="SE111" s="437"/>
      <c r="SF111" s="437"/>
      <c r="SG111" s="437"/>
      <c r="SH111" s="437"/>
      <c r="SI111" s="437"/>
      <c r="SJ111" s="437"/>
      <c r="SK111" s="437"/>
      <c r="SL111" s="437"/>
      <c r="SM111" s="437"/>
      <c r="SN111" s="437"/>
      <c r="SO111" s="437"/>
      <c r="SP111" s="437"/>
      <c r="SQ111" s="437"/>
      <c r="SR111" s="437"/>
      <c r="SS111" s="437"/>
      <c r="ST111" s="437"/>
      <c r="SU111" s="437"/>
      <c r="SV111" s="437"/>
      <c r="SW111" s="437"/>
      <c r="SX111" s="437"/>
      <c r="SY111" s="437"/>
      <c r="SZ111" s="437"/>
      <c r="TA111" s="437"/>
      <c r="TB111" s="437"/>
      <c r="TC111" s="437"/>
      <c r="TD111" s="437"/>
      <c r="TE111" s="437"/>
      <c r="TF111" s="437"/>
      <c r="TG111" s="437"/>
      <c r="TH111" s="437"/>
      <c r="TI111" s="437"/>
      <c r="TJ111" s="437"/>
      <c r="TK111" s="437"/>
      <c r="TL111" s="437"/>
      <c r="TM111" s="437"/>
      <c r="TN111" s="437"/>
      <c r="TO111" s="437"/>
      <c r="TP111" s="437"/>
      <c r="TQ111" s="437"/>
      <c r="TR111" s="437"/>
      <c r="TS111" s="437"/>
      <c r="TT111" s="437"/>
      <c r="TU111" s="437"/>
      <c r="TV111" s="437"/>
      <c r="TW111" s="437"/>
      <c r="TX111" s="437"/>
      <c r="TY111" s="437"/>
      <c r="TZ111" s="437"/>
      <c r="UA111" s="437"/>
      <c r="UB111" s="437"/>
      <c r="UC111" s="437"/>
      <c r="UD111" s="437"/>
      <c r="UE111" s="437"/>
      <c r="UF111" s="437"/>
      <c r="UG111" s="437"/>
      <c r="UH111" s="437"/>
      <c r="UI111" s="437"/>
      <c r="UJ111" s="437"/>
      <c r="UK111" s="437"/>
      <c r="UL111" s="437"/>
      <c r="UM111" s="437"/>
      <c r="UN111" s="437"/>
      <c r="UO111" s="437"/>
      <c r="UP111" s="437"/>
      <c r="UQ111" s="437"/>
      <c r="UR111" s="437"/>
      <c r="US111" s="437"/>
      <c r="UT111" s="437"/>
      <c r="UU111" s="437"/>
      <c r="UV111" s="437"/>
      <c r="UW111" s="437"/>
      <c r="UX111" s="437"/>
      <c r="UY111" s="437"/>
      <c r="UZ111" s="437"/>
      <c r="VA111" s="437"/>
      <c r="VB111" s="437"/>
      <c r="VC111" s="437"/>
      <c r="VD111" s="437"/>
      <c r="VE111" s="437"/>
      <c r="VF111" s="437"/>
      <c r="VG111" s="437"/>
      <c r="VH111" s="437"/>
      <c r="VI111" s="437"/>
      <c r="VJ111" s="437"/>
      <c r="VK111" s="437"/>
      <c r="VL111" s="437"/>
      <c r="VM111" s="437"/>
      <c r="VN111" s="437"/>
      <c r="VO111" s="437"/>
      <c r="VP111" s="437"/>
      <c r="VQ111" s="437"/>
      <c r="VR111" s="437"/>
      <c r="VS111" s="437"/>
      <c r="VT111" s="437"/>
      <c r="VU111" s="437"/>
      <c r="VV111" s="437"/>
      <c r="VW111" s="437"/>
      <c r="VX111" s="437"/>
      <c r="VY111" s="437"/>
      <c r="VZ111" s="437"/>
      <c r="WA111" s="437"/>
      <c r="WB111" s="437"/>
      <c r="WC111" s="437"/>
      <c r="WD111" s="437"/>
      <c r="WE111" s="437"/>
      <c r="WF111" s="437"/>
      <c r="WG111" s="437"/>
      <c r="WH111" s="437"/>
      <c r="WI111" s="437"/>
      <c r="WJ111" s="437"/>
      <c r="WK111" s="437"/>
      <c r="WL111" s="437"/>
      <c r="WM111" s="437"/>
      <c r="WN111" s="437"/>
      <c r="WO111" s="437"/>
      <c r="WP111" s="437"/>
      <c r="WQ111" s="437"/>
      <c r="WR111" s="437"/>
      <c r="WS111" s="437"/>
      <c r="WT111" s="437"/>
      <c r="WU111" s="437"/>
      <c r="WV111" s="437"/>
      <c r="WW111" s="437"/>
      <c r="WX111" s="437"/>
      <c r="WY111" s="437"/>
      <c r="WZ111" s="437"/>
      <c r="XA111" s="437"/>
      <c r="XB111" s="437"/>
      <c r="XC111" s="437"/>
      <c r="XD111" s="437"/>
      <c r="XE111" s="437"/>
      <c r="XF111" s="437"/>
      <c r="XG111" s="437"/>
      <c r="XH111" s="437"/>
      <c r="XI111" s="437"/>
      <c r="XJ111" s="437"/>
      <c r="XK111" s="437"/>
      <c r="XL111" s="437"/>
      <c r="XM111" s="437"/>
      <c r="XN111" s="437"/>
      <c r="XO111" s="437"/>
      <c r="XP111" s="437"/>
      <c r="XQ111" s="437"/>
      <c r="XR111" s="437"/>
      <c r="XS111" s="437"/>
      <c r="XT111" s="437"/>
      <c r="XU111" s="437"/>
      <c r="XV111" s="437"/>
      <c r="XW111" s="437"/>
      <c r="XX111" s="437"/>
      <c r="XY111" s="437"/>
      <c r="XZ111" s="437"/>
      <c r="YA111" s="437"/>
      <c r="YB111" s="437"/>
      <c r="YC111" s="437"/>
      <c r="YD111" s="437"/>
      <c r="YE111" s="437"/>
      <c r="YF111" s="437"/>
      <c r="YG111" s="437"/>
      <c r="YH111" s="437"/>
      <c r="YI111" s="437"/>
      <c r="YJ111" s="437"/>
      <c r="YK111" s="437"/>
      <c r="YL111" s="437"/>
      <c r="YM111" s="437"/>
      <c r="YN111" s="437"/>
      <c r="YO111" s="437"/>
      <c r="YP111" s="437"/>
      <c r="YQ111" s="437"/>
      <c r="YR111" s="437"/>
      <c r="YS111" s="437"/>
      <c r="YT111" s="437"/>
      <c r="YU111" s="437"/>
      <c r="YV111" s="437"/>
      <c r="YW111" s="437"/>
      <c r="YX111" s="437"/>
      <c r="YY111" s="437"/>
      <c r="YZ111" s="437"/>
      <c r="ZA111" s="437"/>
      <c r="ZB111" s="437"/>
      <c r="ZC111" s="437"/>
      <c r="ZD111" s="437"/>
      <c r="ZE111" s="437"/>
      <c r="ZF111" s="437"/>
      <c r="ZG111" s="437"/>
      <c r="ZH111" s="437"/>
      <c r="ZI111" s="437"/>
      <c r="ZJ111" s="437"/>
      <c r="ZK111" s="437"/>
      <c r="ZL111" s="437"/>
      <c r="ZM111" s="437"/>
      <c r="ZN111" s="437"/>
      <c r="ZO111" s="437"/>
      <c r="ZP111" s="437"/>
      <c r="ZQ111" s="437"/>
      <c r="ZR111" s="437"/>
      <c r="ZS111" s="437"/>
      <c r="ZT111" s="437"/>
      <c r="ZU111" s="437"/>
      <c r="ZV111" s="437"/>
      <c r="ZW111" s="437"/>
      <c r="ZX111" s="437"/>
      <c r="ZY111" s="437"/>
      <c r="ZZ111" s="437"/>
      <c r="AAA111" s="437"/>
      <c r="AAB111" s="437"/>
      <c r="AAC111" s="437"/>
      <c r="AAD111" s="437"/>
      <c r="AAE111" s="437"/>
      <c r="AAF111" s="437"/>
      <c r="AAG111" s="437"/>
      <c r="AAH111" s="437"/>
      <c r="AAI111" s="437"/>
      <c r="AAJ111" s="437"/>
      <c r="AAK111" s="437"/>
      <c r="AAL111" s="437"/>
      <c r="AAM111" s="437"/>
      <c r="AAN111" s="437"/>
      <c r="AAO111" s="437"/>
      <c r="AAP111" s="437"/>
      <c r="AAQ111" s="437"/>
      <c r="AAR111" s="437"/>
      <c r="AAS111" s="437"/>
      <c r="AAT111" s="437"/>
      <c r="AAU111" s="437"/>
      <c r="AAV111" s="437"/>
      <c r="AAW111" s="437"/>
      <c r="AAX111" s="437"/>
      <c r="AAY111" s="437"/>
      <c r="AAZ111" s="437"/>
      <c r="ABA111" s="437"/>
      <c r="ABB111" s="437"/>
      <c r="ABC111" s="437"/>
      <c r="ABD111" s="437"/>
      <c r="ABE111" s="437"/>
      <c r="ABF111" s="437"/>
      <c r="ABG111" s="437"/>
      <c r="ABH111" s="437"/>
      <c r="ABI111" s="437"/>
      <c r="ABJ111" s="437"/>
      <c r="ABK111" s="437"/>
      <c r="ABL111" s="437"/>
      <c r="ABM111" s="437"/>
      <c r="ABN111" s="437"/>
      <c r="ABO111" s="437"/>
      <c r="ABP111" s="437"/>
      <c r="ABQ111" s="437"/>
      <c r="ABR111" s="437"/>
      <c r="ABS111" s="437"/>
      <c r="ABT111" s="437"/>
      <c r="ABU111" s="437"/>
      <c r="ABV111" s="437"/>
      <c r="ABW111" s="437"/>
      <c r="ABX111" s="437"/>
      <c r="ABY111" s="437"/>
      <c r="ABZ111" s="437"/>
      <c r="ACA111" s="437"/>
      <c r="ACB111" s="437"/>
      <c r="ACC111" s="437"/>
      <c r="ACD111" s="437"/>
      <c r="ACE111" s="437"/>
      <c r="ACF111" s="437"/>
      <c r="ACG111" s="437"/>
      <c r="ACH111" s="437"/>
      <c r="ACI111" s="437"/>
      <c r="ACJ111" s="437"/>
      <c r="ACK111" s="437"/>
      <c r="ACL111" s="437"/>
      <c r="ACM111" s="437"/>
      <c r="ACN111" s="437"/>
      <c r="ACO111" s="437"/>
      <c r="ACP111" s="437"/>
      <c r="ACQ111" s="437"/>
      <c r="ACR111" s="437"/>
      <c r="ACS111" s="437"/>
      <c r="ACT111" s="437"/>
      <c r="ACU111" s="437"/>
      <c r="ACV111" s="437"/>
      <c r="ACW111" s="437"/>
      <c r="ACX111" s="437"/>
      <c r="ACY111" s="437"/>
      <c r="ACZ111" s="437"/>
      <c r="ADA111" s="437"/>
      <c r="ADB111" s="437"/>
      <c r="ADC111" s="437"/>
      <c r="ADD111" s="437"/>
      <c r="ADE111" s="437"/>
      <c r="ADF111" s="437"/>
      <c r="ADG111" s="437"/>
      <c r="ADH111" s="437"/>
      <c r="ADI111" s="437"/>
      <c r="ADJ111" s="437"/>
      <c r="ADK111" s="437"/>
      <c r="ADL111" s="437"/>
      <c r="ADM111" s="437"/>
      <c r="ADN111" s="437"/>
      <c r="ADO111" s="437"/>
      <c r="ADP111" s="437"/>
      <c r="ADQ111" s="437"/>
      <c r="ADR111" s="437"/>
      <c r="ADS111" s="437"/>
      <c r="ADT111" s="437"/>
      <c r="ADU111" s="437"/>
      <c r="ADV111" s="437"/>
      <c r="ADW111" s="437"/>
      <c r="ADX111" s="437"/>
      <c r="ADY111" s="437"/>
      <c r="ADZ111" s="437"/>
      <c r="AEA111" s="437"/>
      <c r="AEB111" s="437"/>
      <c r="AEC111" s="437"/>
      <c r="AED111" s="437"/>
      <c r="AEE111" s="437"/>
      <c r="AEF111" s="437"/>
      <c r="AEG111" s="437"/>
      <c r="AEH111" s="437"/>
      <c r="AEI111" s="437"/>
      <c r="AEJ111" s="437"/>
      <c r="AEK111" s="437"/>
      <c r="AEL111" s="437"/>
      <c r="AEM111" s="437"/>
      <c r="AEN111" s="437"/>
      <c r="AEO111" s="437"/>
      <c r="AEP111" s="437"/>
      <c r="AEQ111" s="437"/>
      <c r="AER111" s="437"/>
      <c r="AES111" s="437"/>
      <c r="AET111" s="437"/>
      <c r="AEU111" s="437"/>
      <c r="AEV111" s="437"/>
      <c r="AEW111" s="437"/>
      <c r="AEX111" s="437"/>
      <c r="AEY111" s="437"/>
      <c r="AEZ111" s="437"/>
      <c r="AFA111" s="437"/>
      <c r="AFB111" s="437"/>
      <c r="AFC111" s="437"/>
      <c r="AFD111" s="437"/>
      <c r="AFE111" s="437"/>
      <c r="AFF111" s="437"/>
      <c r="AFG111" s="437"/>
      <c r="AFH111" s="437"/>
      <c r="AFI111" s="437"/>
      <c r="AFJ111" s="437"/>
      <c r="AFK111" s="437"/>
      <c r="AFL111" s="437"/>
      <c r="AFM111" s="437"/>
      <c r="AFN111" s="437"/>
      <c r="AFO111" s="437"/>
      <c r="AFP111" s="437"/>
      <c r="AFQ111" s="437"/>
      <c r="AFR111" s="437"/>
      <c r="AFS111" s="437"/>
      <c r="AFT111" s="437"/>
      <c r="AFU111" s="437"/>
      <c r="AFV111" s="437"/>
      <c r="AFW111" s="437"/>
      <c r="AFX111" s="437"/>
      <c r="AFY111" s="437"/>
      <c r="AFZ111" s="437"/>
      <c r="AGA111" s="437"/>
      <c r="AGB111" s="437"/>
      <c r="AGC111" s="437"/>
      <c r="AGD111" s="437"/>
      <c r="AGE111" s="437"/>
      <c r="AGF111" s="437"/>
      <c r="AGG111" s="437"/>
      <c r="AGH111" s="437"/>
      <c r="AGI111" s="437"/>
      <c r="AGJ111" s="437"/>
      <c r="AGK111" s="437"/>
      <c r="AGL111" s="437"/>
      <c r="AGM111" s="437"/>
      <c r="AGN111" s="437"/>
      <c r="AGO111" s="437"/>
      <c r="AGP111" s="437"/>
      <c r="AGQ111" s="437"/>
      <c r="AGR111" s="437"/>
      <c r="AGS111" s="437"/>
      <c r="AGT111" s="437"/>
      <c r="AGU111" s="437"/>
      <c r="AGV111" s="437"/>
      <c r="AGW111" s="437"/>
      <c r="AGX111" s="437"/>
      <c r="AGY111" s="437"/>
      <c r="AGZ111" s="437"/>
      <c r="AHA111" s="437"/>
      <c r="AHB111" s="437"/>
      <c r="AHC111" s="437"/>
      <c r="AHD111" s="437"/>
      <c r="AHE111" s="437"/>
      <c r="AHF111" s="437"/>
      <c r="AHG111" s="437"/>
      <c r="AHH111" s="437"/>
      <c r="AHI111" s="437"/>
      <c r="AHJ111" s="437"/>
      <c r="AHK111" s="437"/>
      <c r="AHL111" s="437"/>
      <c r="AHM111" s="437"/>
      <c r="AHN111" s="437"/>
      <c r="AHO111" s="437"/>
      <c r="AHP111" s="437"/>
      <c r="AHQ111" s="437"/>
      <c r="AHR111" s="437"/>
      <c r="AHS111" s="437"/>
      <c r="AHT111" s="437"/>
      <c r="AHU111" s="437"/>
      <c r="AHV111" s="437"/>
      <c r="AHW111" s="437"/>
      <c r="AHX111" s="437"/>
      <c r="AHY111" s="437"/>
      <c r="AHZ111" s="437"/>
      <c r="AIA111" s="437"/>
      <c r="AIB111" s="437"/>
      <c r="AIC111" s="437"/>
      <c r="AID111" s="437"/>
      <c r="AIE111" s="437"/>
      <c r="AIF111" s="437"/>
      <c r="AIG111" s="437"/>
      <c r="AIH111" s="437"/>
      <c r="AII111" s="437"/>
      <c r="AIJ111" s="437"/>
      <c r="AIK111" s="437"/>
      <c r="AIL111" s="437"/>
      <c r="AIM111" s="437"/>
      <c r="AIN111" s="437"/>
      <c r="AIO111" s="437"/>
      <c r="AIP111" s="437"/>
      <c r="AIQ111" s="437"/>
      <c r="AIR111" s="437"/>
      <c r="AIS111" s="437"/>
      <c r="AIT111" s="437"/>
      <c r="AIU111" s="437"/>
      <c r="AIV111" s="437"/>
      <c r="AIW111" s="437"/>
      <c r="AIX111" s="437"/>
      <c r="AIY111" s="437"/>
      <c r="AIZ111" s="437"/>
      <c r="AJA111" s="437"/>
      <c r="AJB111" s="437"/>
      <c r="AJC111" s="437"/>
      <c r="AJD111" s="437"/>
      <c r="AJE111" s="437"/>
      <c r="AJF111" s="437"/>
      <c r="AJG111" s="437"/>
      <c r="AJH111" s="437"/>
      <c r="AJI111" s="437"/>
      <c r="AJJ111" s="437"/>
      <c r="AJK111" s="437"/>
      <c r="AJL111" s="437"/>
      <c r="AJM111" s="437"/>
      <c r="AJN111" s="437"/>
      <c r="AJO111" s="437"/>
      <c r="AJP111" s="437"/>
      <c r="AJQ111" s="437"/>
      <c r="AJR111" s="437"/>
      <c r="AJS111" s="437"/>
      <c r="AJT111" s="437"/>
      <c r="AJU111" s="437"/>
      <c r="AJV111" s="437"/>
      <c r="AJW111" s="437"/>
      <c r="AJX111" s="437"/>
      <c r="AJY111" s="437"/>
      <c r="AJZ111" s="437"/>
      <c r="AKA111" s="437"/>
      <c r="AKB111" s="437"/>
      <c r="AKC111" s="437"/>
      <c r="AKD111" s="437"/>
      <c r="AKE111" s="437"/>
      <c r="AKF111" s="437"/>
      <c r="AKG111" s="437"/>
      <c r="AKH111" s="437"/>
      <c r="AKI111" s="437"/>
      <c r="AKJ111" s="437"/>
      <c r="AKK111" s="437"/>
      <c r="AKL111" s="437"/>
      <c r="AKM111" s="437"/>
      <c r="AKN111" s="437"/>
      <c r="AKO111" s="437"/>
      <c r="AKP111" s="437"/>
      <c r="AKQ111" s="437"/>
      <c r="AKR111" s="437"/>
      <c r="AKS111" s="437"/>
      <c r="AKT111" s="437"/>
      <c r="AKU111" s="437"/>
      <c r="AKV111" s="437"/>
      <c r="AKW111" s="437"/>
      <c r="AKX111" s="437"/>
      <c r="AKY111" s="437"/>
      <c r="AKZ111" s="437"/>
      <c r="ALA111" s="437"/>
      <c r="ALB111" s="437"/>
      <c r="ALC111" s="437"/>
      <c r="ALD111" s="437"/>
      <c r="ALE111" s="437"/>
      <c r="ALF111" s="437"/>
      <c r="ALG111" s="437"/>
      <c r="ALH111" s="437"/>
      <c r="ALI111" s="437"/>
      <c r="ALJ111" s="437"/>
      <c r="ALK111" s="437"/>
      <c r="ALL111" s="437"/>
      <c r="ALM111" s="437"/>
      <c r="ALN111" s="437"/>
      <c r="ALO111" s="437"/>
      <c r="ALP111" s="437"/>
      <c r="ALQ111" s="437"/>
      <c r="ALR111" s="437"/>
      <c r="ALS111" s="437"/>
      <c r="ALT111" s="437"/>
      <c r="ALU111" s="437"/>
      <c r="ALV111" s="437"/>
      <c r="ALW111" s="437"/>
      <c r="ALX111" s="437"/>
      <c r="ALY111" s="437"/>
      <c r="ALZ111" s="437"/>
      <c r="AMA111" s="437"/>
      <c r="AMB111" s="437"/>
      <c r="AMC111" s="437"/>
      <c r="AMD111" s="437"/>
      <c r="AME111" s="437"/>
      <c r="AMF111" s="437"/>
      <c r="AMG111" s="437"/>
      <c r="AMH111" s="437"/>
      <c r="AMI111" s="437"/>
      <c r="AMJ111" s="437"/>
      <c r="AMK111" s="437"/>
      <c r="AML111" s="437"/>
      <c r="AMM111" s="437"/>
      <c r="AMN111" s="437"/>
      <c r="AMO111" s="437"/>
      <c r="AMP111" s="437"/>
      <c r="AMQ111" s="437"/>
      <c r="AMR111" s="437"/>
      <c r="AMS111" s="437"/>
      <c r="AMT111" s="437"/>
      <c r="AMU111" s="437"/>
      <c r="AMV111" s="437"/>
      <c r="AMW111" s="437"/>
      <c r="AMX111" s="437"/>
      <c r="AMY111" s="437"/>
      <c r="AMZ111" s="437"/>
      <c r="ANA111" s="437"/>
      <c r="ANB111" s="437"/>
      <c r="ANC111" s="437"/>
      <c r="AND111" s="437"/>
      <c r="ANE111" s="437"/>
      <c r="ANF111" s="437"/>
      <c r="ANG111" s="437"/>
      <c r="ANH111" s="437"/>
      <c r="ANI111" s="437"/>
      <c r="ANJ111" s="437"/>
      <c r="ANK111" s="437"/>
      <c r="ANL111" s="437"/>
      <c r="ANM111" s="437"/>
      <c r="ANN111" s="437"/>
      <c r="ANO111" s="437"/>
      <c r="ANP111" s="437"/>
      <c r="ANQ111" s="437"/>
      <c r="ANR111" s="437"/>
      <c r="ANS111" s="437"/>
      <c r="ANT111" s="437"/>
      <c r="ANU111" s="437"/>
      <c r="ANV111" s="437"/>
      <c r="ANW111" s="437"/>
      <c r="ANX111" s="437"/>
      <c r="ANY111" s="437"/>
      <c r="ANZ111" s="437"/>
      <c r="AOA111" s="437"/>
      <c r="AOB111" s="437"/>
      <c r="AOC111" s="437"/>
      <c r="AOD111" s="437"/>
      <c r="AOE111" s="437"/>
      <c r="AOF111" s="437"/>
      <c r="AOG111" s="437"/>
      <c r="AOH111" s="437"/>
      <c r="AOI111" s="437"/>
      <c r="AOJ111" s="437"/>
      <c r="AOK111" s="437"/>
      <c r="AOL111" s="437"/>
      <c r="AOM111" s="437"/>
      <c r="AON111" s="437"/>
      <c r="AOO111" s="437"/>
      <c r="AOP111" s="437"/>
      <c r="AOQ111" s="437"/>
      <c r="AOR111" s="437"/>
      <c r="AOS111" s="437"/>
      <c r="AOT111" s="437"/>
      <c r="AOU111" s="437"/>
      <c r="AOV111" s="437"/>
      <c r="AOW111" s="437"/>
      <c r="AOX111" s="437"/>
      <c r="AOY111" s="437"/>
      <c r="AOZ111" s="437"/>
      <c r="APA111" s="437"/>
      <c r="APB111" s="437"/>
      <c r="APC111" s="437"/>
      <c r="APD111" s="437"/>
      <c r="APE111" s="437"/>
      <c r="APF111" s="437"/>
      <c r="APG111" s="437"/>
      <c r="APH111" s="437"/>
      <c r="API111" s="437"/>
      <c r="APJ111" s="437"/>
      <c r="APK111" s="437"/>
      <c r="APL111" s="437"/>
      <c r="APM111" s="437"/>
      <c r="APN111" s="437"/>
      <c r="APO111" s="437"/>
      <c r="APP111" s="437"/>
      <c r="APQ111" s="437"/>
      <c r="APR111" s="437"/>
      <c r="APS111" s="437"/>
      <c r="APT111" s="437"/>
      <c r="APU111" s="437"/>
      <c r="APV111" s="437"/>
      <c r="APW111" s="437"/>
      <c r="APX111" s="437"/>
      <c r="APY111" s="437"/>
      <c r="APZ111" s="437"/>
      <c r="AQA111" s="437"/>
      <c r="AQB111" s="437"/>
      <c r="AQC111" s="437"/>
      <c r="AQD111" s="437"/>
      <c r="AQE111" s="437"/>
      <c r="AQF111" s="437"/>
      <c r="AQG111" s="437"/>
      <c r="AQH111" s="437"/>
      <c r="AQI111" s="437"/>
      <c r="AQJ111" s="437"/>
      <c r="AQK111" s="437"/>
      <c r="AQL111" s="437"/>
      <c r="AQM111" s="437"/>
      <c r="AQN111" s="437"/>
      <c r="AQO111" s="437"/>
      <c r="AQP111" s="437"/>
      <c r="AQQ111" s="437"/>
      <c r="AQR111" s="437"/>
      <c r="AQS111" s="437"/>
      <c r="AQT111" s="437"/>
      <c r="AQU111" s="437"/>
      <c r="AQV111" s="437"/>
      <c r="AQW111" s="437"/>
      <c r="AQX111" s="437"/>
      <c r="AQY111" s="437"/>
      <c r="AQZ111" s="437"/>
      <c r="ARA111" s="437"/>
      <c r="ARB111" s="437"/>
      <c r="ARC111" s="437"/>
      <c r="ARD111" s="437"/>
      <c r="ARE111" s="437"/>
      <c r="ARF111" s="437"/>
      <c r="ARG111" s="437"/>
      <c r="ARH111" s="437"/>
      <c r="ARI111" s="437"/>
      <c r="ARJ111" s="437"/>
      <c r="ARK111" s="437"/>
      <c r="ARL111" s="437"/>
      <c r="ARM111" s="437"/>
      <c r="ARN111" s="437"/>
      <c r="ARO111" s="437"/>
      <c r="ARP111" s="437"/>
      <c r="ARQ111" s="437"/>
      <c r="ARR111" s="437"/>
      <c r="ARS111" s="437"/>
      <c r="ART111" s="437"/>
      <c r="ARU111" s="437"/>
      <c r="ARV111" s="437"/>
      <c r="ARW111" s="437"/>
      <c r="ARX111" s="437"/>
      <c r="ARY111" s="437"/>
      <c r="ARZ111" s="437"/>
      <c r="ASA111" s="437"/>
      <c r="ASB111" s="437"/>
      <c r="ASC111" s="437"/>
      <c r="ASD111" s="437"/>
      <c r="ASE111" s="437"/>
      <c r="ASF111" s="437"/>
      <c r="ASG111" s="437"/>
      <c r="ASH111" s="437"/>
      <c r="ASI111" s="437"/>
      <c r="ASJ111" s="437"/>
      <c r="ASK111" s="437"/>
      <c r="ASL111" s="437"/>
      <c r="ASM111" s="437"/>
      <c r="ASN111" s="437"/>
      <c r="ASO111" s="437"/>
      <c r="ASP111" s="437"/>
      <c r="ASQ111" s="437"/>
      <c r="ASR111" s="437"/>
      <c r="ASS111" s="437"/>
      <c r="AST111" s="437"/>
      <c r="ASU111" s="437"/>
      <c r="ASV111" s="437"/>
      <c r="ASW111" s="437"/>
      <c r="ASX111" s="437"/>
      <c r="ASY111" s="437"/>
      <c r="ASZ111" s="437"/>
      <c r="ATA111" s="437"/>
      <c r="ATB111" s="437"/>
      <c r="ATC111" s="437"/>
      <c r="ATD111" s="437"/>
      <c r="ATE111" s="437"/>
      <c r="ATF111" s="437"/>
      <c r="ATG111" s="437"/>
      <c r="ATH111" s="437"/>
      <c r="ATI111" s="437"/>
    </row>
    <row r="112" spans="1:1205" s="428" customFormat="1" ht="15.75" customHeight="1" x14ac:dyDescent="0.3">
      <c r="A112" s="616" t="s">
        <v>517</v>
      </c>
      <c r="B112" s="584" t="s">
        <v>19</v>
      </c>
      <c r="C112" s="583" t="s">
        <v>520</v>
      </c>
      <c r="D112" s="585"/>
      <c r="E112" s="485"/>
      <c r="F112" s="582"/>
      <c r="G112" s="485"/>
      <c r="H112" s="582"/>
      <c r="I112" s="586"/>
      <c r="J112" s="587"/>
      <c r="K112" s="485"/>
      <c r="L112" s="582"/>
      <c r="M112" s="485"/>
      <c r="N112" s="582"/>
      <c r="O112" s="588"/>
      <c r="P112" s="582"/>
      <c r="Q112" s="485"/>
      <c r="R112" s="582"/>
      <c r="S112" s="485"/>
      <c r="T112" s="582"/>
      <c r="U112" s="586"/>
      <c r="V112" s="587"/>
      <c r="W112" s="485"/>
      <c r="X112" s="582"/>
      <c r="Y112" s="485"/>
      <c r="Z112" s="582"/>
      <c r="AA112" s="588"/>
      <c r="AB112" s="582"/>
      <c r="AC112" s="485"/>
      <c r="AD112" s="582"/>
      <c r="AE112" s="485"/>
      <c r="AF112" s="582"/>
      <c r="AG112" s="586"/>
      <c r="AH112" s="432"/>
      <c r="AI112" s="485"/>
      <c r="AJ112" s="415"/>
      <c r="AK112" s="590"/>
      <c r="AL112" s="415"/>
      <c r="AM112" s="433"/>
      <c r="AN112" s="582">
        <v>1</v>
      </c>
      <c r="AO112" s="485">
        <f>IF(AN112*14=0,"",AN112*14)</f>
        <v>14</v>
      </c>
      <c r="AP112" s="582">
        <v>1</v>
      </c>
      <c r="AQ112" s="253">
        <f t="shared" ref="AQ112" si="81">IF(AP112*14=0,"",AP112*14)</f>
        <v>14</v>
      </c>
      <c r="AR112" s="582">
        <v>2</v>
      </c>
      <c r="AS112" s="589" t="s">
        <v>79</v>
      </c>
      <c r="AT112" s="582"/>
      <c r="AU112" s="408" t="str">
        <f t="shared" si="74"/>
        <v/>
      </c>
      <c r="AV112" s="582"/>
      <c r="AW112" s="485"/>
      <c r="AX112" s="582"/>
      <c r="AY112" s="582"/>
      <c r="AZ112" s="577"/>
      <c r="BA112" s="578"/>
      <c r="BB112" s="578"/>
      <c r="BC112" s="579"/>
      <c r="BD112" s="580"/>
      <c r="BE112" s="581"/>
      <c r="BF112" s="480" t="s">
        <v>538</v>
      </c>
      <c r="BG112" s="576" t="s">
        <v>539</v>
      </c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437"/>
      <c r="CT112" s="437"/>
      <c r="CU112" s="437"/>
      <c r="CV112" s="437"/>
      <c r="CW112" s="437"/>
      <c r="CX112" s="437"/>
      <c r="CY112" s="437"/>
      <c r="CZ112" s="437"/>
      <c r="DA112" s="437"/>
      <c r="DB112" s="437"/>
      <c r="DC112" s="437"/>
      <c r="DD112" s="437"/>
      <c r="DE112" s="437"/>
      <c r="DF112" s="437"/>
      <c r="DG112" s="437"/>
      <c r="DH112" s="437"/>
      <c r="DI112" s="437"/>
      <c r="DJ112" s="437"/>
      <c r="DK112" s="437"/>
      <c r="DL112" s="437"/>
      <c r="DM112" s="437"/>
      <c r="DN112" s="437"/>
      <c r="DO112" s="437"/>
      <c r="DP112" s="437"/>
      <c r="DQ112" s="437"/>
      <c r="DR112" s="437"/>
      <c r="DS112" s="437"/>
      <c r="DT112" s="437"/>
      <c r="DU112" s="437"/>
      <c r="DV112" s="437"/>
      <c r="DW112" s="437"/>
      <c r="DX112" s="437"/>
      <c r="DY112" s="437"/>
      <c r="DZ112" s="437"/>
      <c r="EA112" s="437"/>
      <c r="EB112" s="437"/>
      <c r="EC112" s="437"/>
      <c r="ED112" s="437"/>
      <c r="EE112" s="437"/>
      <c r="EF112" s="437"/>
      <c r="EG112" s="437"/>
      <c r="EH112" s="437"/>
      <c r="EI112" s="437"/>
      <c r="EJ112" s="437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7"/>
      <c r="EW112" s="437"/>
      <c r="EX112" s="437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/>
      <c r="FI112" s="437"/>
      <c r="FJ112" s="437"/>
      <c r="FK112" s="437"/>
      <c r="FL112" s="437"/>
      <c r="FM112" s="437"/>
      <c r="FN112" s="437"/>
      <c r="FO112" s="437"/>
      <c r="FP112" s="437"/>
      <c r="FQ112" s="437"/>
      <c r="FR112" s="437"/>
      <c r="FS112" s="437"/>
      <c r="FT112" s="437"/>
      <c r="FU112" s="437"/>
      <c r="FV112" s="437"/>
      <c r="FW112" s="437"/>
      <c r="FX112" s="437"/>
      <c r="FY112" s="437"/>
      <c r="FZ112" s="437"/>
      <c r="GA112" s="437"/>
      <c r="GB112" s="437"/>
      <c r="GC112" s="437"/>
      <c r="GD112" s="437"/>
      <c r="GE112" s="437"/>
      <c r="GF112" s="437"/>
      <c r="GG112" s="437"/>
      <c r="GH112" s="437"/>
      <c r="GI112" s="437"/>
      <c r="GJ112" s="437"/>
      <c r="MG112" s="437"/>
      <c r="MH112" s="437"/>
      <c r="MI112" s="437"/>
      <c r="MJ112" s="437"/>
      <c r="MK112" s="437"/>
      <c r="ML112" s="437"/>
      <c r="MM112" s="437"/>
      <c r="MN112" s="437"/>
      <c r="MO112" s="437"/>
      <c r="MP112" s="437"/>
      <c r="MQ112" s="437"/>
      <c r="MR112" s="437"/>
      <c r="MS112" s="437"/>
      <c r="MT112" s="437"/>
      <c r="MU112" s="437"/>
      <c r="MV112" s="437"/>
      <c r="MW112" s="437"/>
      <c r="MX112" s="437"/>
      <c r="MY112" s="437"/>
      <c r="MZ112" s="437"/>
      <c r="NA112" s="437"/>
      <c r="NB112" s="437"/>
      <c r="NC112" s="437"/>
      <c r="ND112" s="437"/>
      <c r="NE112" s="437"/>
      <c r="NF112" s="437"/>
      <c r="NG112" s="437"/>
      <c r="NH112" s="437"/>
      <c r="NI112" s="437"/>
      <c r="NJ112" s="437"/>
      <c r="NK112" s="437"/>
      <c r="NL112" s="437"/>
      <c r="NM112" s="437"/>
      <c r="NN112" s="437"/>
      <c r="NO112" s="437"/>
      <c r="NP112" s="437"/>
      <c r="NQ112" s="437"/>
      <c r="NR112" s="437"/>
      <c r="NS112" s="437"/>
      <c r="NT112" s="437"/>
      <c r="NU112" s="437"/>
      <c r="NV112" s="437"/>
      <c r="NW112" s="437"/>
      <c r="NX112" s="437"/>
      <c r="NY112" s="437"/>
      <c r="NZ112" s="437"/>
      <c r="OA112" s="437"/>
      <c r="OB112" s="437"/>
      <c r="OC112" s="437"/>
      <c r="OD112" s="437"/>
      <c r="OE112" s="437"/>
      <c r="OF112" s="437"/>
      <c r="OG112" s="437"/>
      <c r="OH112" s="437"/>
      <c r="OI112" s="437"/>
      <c r="OJ112" s="437"/>
      <c r="OK112" s="437"/>
      <c r="OL112" s="437"/>
      <c r="OM112" s="437"/>
      <c r="ON112" s="437"/>
      <c r="OO112" s="437"/>
      <c r="OP112" s="437"/>
      <c r="OQ112" s="437"/>
      <c r="OR112" s="437"/>
      <c r="OS112" s="437"/>
      <c r="OT112" s="437"/>
      <c r="OU112" s="437"/>
      <c r="OV112" s="437"/>
      <c r="OW112" s="437"/>
      <c r="OX112" s="437"/>
      <c r="OY112" s="437"/>
      <c r="OZ112" s="437"/>
      <c r="PA112" s="437"/>
      <c r="PB112" s="437"/>
      <c r="PC112" s="437"/>
      <c r="PD112" s="437"/>
      <c r="PE112" s="437"/>
      <c r="PF112" s="437"/>
      <c r="PG112" s="437"/>
      <c r="PH112" s="437"/>
      <c r="PI112" s="437"/>
      <c r="PJ112" s="437"/>
      <c r="PK112" s="437"/>
      <c r="PL112" s="437"/>
      <c r="PM112" s="437"/>
      <c r="PN112" s="437"/>
      <c r="PO112" s="437"/>
      <c r="PP112" s="437"/>
      <c r="PQ112" s="437"/>
      <c r="PR112" s="437"/>
      <c r="PS112" s="437"/>
      <c r="PT112" s="437"/>
      <c r="PU112" s="437"/>
      <c r="PV112" s="437"/>
      <c r="PW112" s="437"/>
      <c r="PX112" s="437"/>
      <c r="PY112" s="437"/>
      <c r="PZ112" s="437"/>
      <c r="QA112" s="437"/>
      <c r="QB112" s="437"/>
      <c r="QC112" s="437"/>
      <c r="QD112" s="437"/>
      <c r="QE112" s="437"/>
      <c r="QF112" s="437"/>
      <c r="QG112" s="437"/>
      <c r="QH112" s="437"/>
      <c r="QI112" s="437"/>
      <c r="QJ112" s="437"/>
      <c r="QK112" s="437"/>
      <c r="QL112" s="437"/>
      <c r="QM112" s="437"/>
      <c r="QN112" s="437"/>
      <c r="QO112" s="437"/>
      <c r="QP112" s="437"/>
      <c r="QQ112" s="437"/>
      <c r="QR112" s="437"/>
      <c r="QS112" s="437"/>
      <c r="QT112" s="437"/>
      <c r="QU112" s="437"/>
      <c r="QV112" s="437"/>
      <c r="QW112" s="437"/>
      <c r="QX112" s="437"/>
      <c r="QY112" s="437"/>
      <c r="QZ112" s="437"/>
      <c r="RA112" s="437"/>
      <c r="RB112" s="437"/>
      <c r="RC112" s="437"/>
      <c r="RD112" s="437"/>
      <c r="RE112" s="437"/>
      <c r="RF112" s="437"/>
      <c r="RG112" s="437"/>
      <c r="RH112" s="437"/>
      <c r="RI112" s="437"/>
      <c r="RJ112" s="437"/>
      <c r="RK112" s="437"/>
      <c r="RL112" s="437"/>
      <c r="RM112" s="437"/>
      <c r="RN112" s="437"/>
      <c r="RO112" s="437"/>
      <c r="RP112" s="437"/>
      <c r="RQ112" s="437"/>
      <c r="RR112" s="437"/>
      <c r="RS112" s="437"/>
      <c r="RT112" s="437"/>
      <c r="RU112" s="437"/>
      <c r="RV112" s="437"/>
      <c r="RW112" s="437"/>
      <c r="RX112" s="437"/>
      <c r="RY112" s="437"/>
      <c r="RZ112" s="437"/>
      <c r="SA112" s="437"/>
      <c r="SB112" s="437"/>
      <c r="SC112" s="437"/>
      <c r="SD112" s="437"/>
      <c r="SE112" s="437"/>
      <c r="SF112" s="437"/>
      <c r="SG112" s="437"/>
      <c r="SH112" s="437"/>
      <c r="SI112" s="437"/>
      <c r="SJ112" s="437"/>
      <c r="SK112" s="437"/>
      <c r="SL112" s="437"/>
      <c r="SM112" s="437"/>
      <c r="SN112" s="437"/>
      <c r="SO112" s="437"/>
      <c r="SP112" s="437"/>
      <c r="SQ112" s="437"/>
      <c r="SR112" s="437"/>
      <c r="SS112" s="437"/>
      <c r="ST112" s="437"/>
      <c r="SU112" s="437"/>
      <c r="SV112" s="437"/>
      <c r="SW112" s="437"/>
      <c r="SX112" s="437"/>
      <c r="SY112" s="437"/>
      <c r="SZ112" s="437"/>
      <c r="TA112" s="437"/>
      <c r="TB112" s="437"/>
      <c r="TC112" s="437"/>
      <c r="TD112" s="437"/>
      <c r="TE112" s="437"/>
      <c r="TF112" s="437"/>
      <c r="TG112" s="437"/>
      <c r="TH112" s="437"/>
      <c r="TI112" s="437"/>
      <c r="TJ112" s="437"/>
      <c r="TK112" s="437"/>
      <c r="TL112" s="437"/>
      <c r="TM112" s="437"/>
      <c r="TN112" s="437"/>
      <c r="TO112" s="437"/>
      <c r="TP112" s="437"/>
      <c r="TQ112" s="437"/>
      <c r="TR112" s="437"/>
      <c r="TS112" s="437"/>
      <c r="TT112" s="437"/>
      <c r="TU112" s="437"/>
      <c r="TV112" s="437"/>
      <c r="TW112" s="437"/>
      <c r="TX112" s="437"/>
      <c r="TY112" s="437"/>
      <c r="TZ112" s="437"/>
      <c r="UA112" s="437"/>
      <c r="UB112" s="437"/>
      <c r="UC112" s="437"/>
      <c r="UD112" s="437"/>
      <c r="UE112" s="437"/>
      <c r="UF112" s="437"/>
      <c r="UG112" s="437"/>
      <c r="UH112" s="437"/>
      <c r="UI112" s="437"/>
      <c r="UJ112" s="437"/>
      <c r="UK112" s="437"/>
      <c r="UL112" s="437"/>
      <c r="UM112" s="437"/>
      <c r="UN112" s="437"/>
      <c r="UO112" s="437"/>
      <c r="UP112" s="437"/>
      <c r="UQ112" s="437"/>
      <c r="UR112" s="437"/>
      <c r="US112" s="437"/>
      <c r="UT112" s="437"/>
      <c r="UU112" s="437"/>
      <c r="UV112" s="437"/>
      <c r="UW112" s="437"/>
      <c r="UX112" s="437"/>
      <c r="UY112" s="437"/>
      <c r="UZ112" s="437"/>
      <c r="VA112" s="437"/>
      <c r="VB112" s="437"/>
      <c r="VC112" s="437"/>
      <c r="VD112" s="437"/>
      <c r="VE112" s="437"/>
      <c r="VF112" s="437"/>
      <c r="VG112" s="437"/>
      <c r="VH112" s="437"/>
      <c r="VI112" s="437"/>
      <c r="VJ112" s="437"/>
      <c r="VK112" s="437"/>
      <c r="VL112" s="437"/>
      <c r="VM112" s="437"/>
      <c r="VN112" s="437"/>
      <c r="VO112" s="437"/>
      <c r="VP112" s="437"/>
      <c r="VQ112" s="437"/>
      <c r="VR112" s="437"/>
      <c r="VS112" s="437"/>
      <c r="VT112" s="437"/>
      <c r="VU112" s="437"/>
      <c r="VV112" s="437"/>
      <c r="VW112" s="437"/>
      <c r="VX112" s="437"/>
      <c r="VY112" s="437"/>
      <c r="VZ112" s="437"/>
      <c r="WA112" s="437"/>
      <c r="WB112" s="437"/>
      <c r="WC112" s="437"/>
      <c r="WD112" s="437"/>
      <c r="WE112" s="437"/>
      <c r="WF112" s="437"/>
      <c r="WG112" s="437"/>
      <c r="WH112" s="437"/>
      <c r="WI112" s="437"/>
      <c r="WJ112" s="437"/>
      <c r="WK112" s="437"/>
      <c r="WL112" s="437"/>
      <c r="WM112" s="437"/>
      <c r="WN112" s="437"/>
      <c r="WO112" s="437"/>
      <c r="WP112" s="437"/>
      <c r="WQ112" s="437"/>
      <c r="WR112" s="437"/>
      <c r="WS112" s="437"/>
      <c r="WT112" s="437"/>
      <c r="WU112" s="437"/>
      <c r="WV112" s="437"/>
      <c r="WW112" s="437"/>
      <c r="WX112" s="437"/>
      <c r="WY112" s="437"/>
      <c r="WZ112" s="437"/>
      <c r="XA112" s="437"/>
      <c r="XB112" s="437"/>
      <c r="XC112" s="437"/>
      <c r="XD112" s="437"/>
      <c r="XE112" s="437"/>
      <c r="XF112" s="437"/>
      <c r="XG112" s="437"/>
      <c r="XH112" s="437"/>
      <c r="XI112" s="437"/>
      <c r="XJ112" s="437"/>
      <c r="XK112" s="437"/>
      <c r="XL112" s="437"/>
      <c r="XM112" s="437"/>
      <c r="XN112" s="437"/>
      <c r="XO112" s="437"/>
      <c r="XP112" s="437"/>
      <c r="XQ112" s="437"/>
      <c r="XR112" s="437"/>
      <c r="XS112" s="437"/>
      <c r="XT112" s="437"/>
      <c r="XU112" s="437"/>
      <c r="XV112" s="437"/>
      <c r="XW112" s="437"/>
      <c r="XX112" s="437"/>
      <c r="XY112" s="437"/>
      <c r="XZ112" s="437"/>
      <c r="YA112" s="437"/>
      <c r="YB112" s="437"/>
      <c r="YC112" s="437"/>
      <c r="YD112" s="437"/>
      <c r="YE112" s="437"/>
      <c r="YF112" s="437"/>
      <c r="YG112" s="437"/>
      <c r="YH112" s="437"/>
      <c r="YI112" s="437"/>
      <c r="YJ112" s="437"/>
      <c r="YK112" s="437"/>
      <c r="YL112" s="437"/>
      <c r="YM112" s="437"/>
      <c r="YN112" s="437"/>
      <c r="YO112" s="437"/>
      <c r="YP112" s="437"/>
      <c r="YQ112" s="437"/>
      <c r="YR112" s="437"/>
      <c r="YS112" s="437"/>
      <c r="YT112" s="437"/>
      <c r="YU112" s="437"/>
      <c r="YV112" s="437"/>
      <c r="YW112" s="437"/>
      <c r="YX112" s="437"/>
      <c r="YY112" s="437"/>
      <c r="YZ112" s="437"/>
      <c r="ZA112" s="437"/>
      <c r="ZB112" s="437"/>
      <c r="ZC112" s="437"/>
      <c r="ZD112" s="437"/>
      <c r="ZE112" s="437"/>
      <c r="ZF112" s="437"/>
      <c r="ZG112" s="437"/>
      <c r="ZH112" s="437"/>
      <c r="ZI112" s="437"/>
      <c r="ZJ112" s="437"/>
      <c r="ZK112" s="437"/>
      <c r="ZL112" s="437"/>
      <c r="ZM112" s="437"/>
      <c r="ZN112" s="437"/>
      <c r="ZO112" s="437"/>
      <c r="ZP112" s="437"/>
      <c r="ZQ112" s="437"/>
      <c r="ZR112" s="437"/>
      <c r="ZS112" s="437"/>
      <c r="ZT112" s="437"/>
      <c r="ZU112" s="437"/>
      <c r="ZV112" s="437"/>
      <c r="ZW112" s="437"/>
      <c r="ZX112" s="437"/>
      <c r="ZY112" s="437"/>
      <c r="ZZ112" s="437"/>
      <c r="AAA112" s="437"/>
      <c r="AAB112" s="437"/>
      <c r="AAC112" s="437"/>
      <c r="AAD112" s="437"/>
      <c r="AAE112" s="437"/>
      <c r="AAF112" s="437"/>
      <c r="AAG112" s="437"/>
      <c r="AAH112" s="437"/>
      <c r="AAI112" s="437"/>
      <c r="AAJ112" s="437"/>
      <c r="AAK112" s="437"/>
      <c r="AAL112" s="437"/>
      <c r="AAM112" s="437"/>
      <c r="AAN112" s="437"/>
      <c r="AAO112" s="437"/>
      <c r="AAP112" s="437"/>
      <c r="AAQ112" s="437"/>
      <c r="AAR112" s="437"/>
      <c r="AAS112" s="437"/>
      <c r="AAT112" s="437"/>
      <c r="AAU112" s="437"/>
      <c r="AAV112" s="437"/>
      <c r="AAW112" s="437"/>
      <c r="AAX112" s="437"/>
      <c r="AAY112" s="437"/>
      <c r="AAZ112" s="437"/>
      <c r="ABA112" s="437"/>
      <c r="ABB112" s="437"/>
      <c r="ABC112" s="437"/>
      <c r="ABD112" s="437"/>
      <c r="ABE112" s="437"/>
      <c r="ABF112" s="437"/>
      <c r="ABG112" s="437"/>
      <c r="ABH112" s="437"/>
      <c r="ABI112" s="437"/>
      <c r="ABJ112" s="437"/>
      <c r="ABK112" s="437"/>
      <c r="ABL112" s="437"/>
      <c r="ABM112" s="437"/>
      <c r="ABN112" s="437"/>
      <c r="ABO112" s="437"/>
      <c r="ABP112" s="437"/>
      <c r="ABQ112" s="437"/>
      <c r="ABR112" s="437"/>
      <c r="ABS112" s="437"/>
      <c r="ABT112" s="437"/>
      <c r="ABU112" s="437"/>
      <c r="ABV112" s="437"/>
      <c r="ABW112" s="437"/>
      <c r="ABX112" s="437"/>
      <c r="ABY112" s="437"/>
      <c r="ABZ112" s="437"/>
      <c r="ACA112" s="437"/>
      <c r="ACB112" s="437"/>
      <c r="ACC112" s="437"/>
      <c r="ACD112" s="437"/>
      <c r="ACE112" s="437"/>
      <c r="ACF112" s="437"/>
      <c r="ACG112" s="437"/>
      <c r="ACH112" s="437"/>
      <c r="ACI112" s="437"/>
      <c r="ACJ112" s="437"/>
      <c r="ACK112" s="437"/>
      <c r="ACL112" s="437"/>
      <c r="ACM112" s="437"/>
      <c r="ACN112" s="437"/>
      <c r="ACO112" s="437"/>
      <c r="ACP112" s="437"/>
      <c r="ACQ112" s="437"/>
      <c r="ACR112" s="437"/>
      <c r="ACS112" s="437"/>
      <c r="ACT112" s="437"/>
      <c r="ACU112" s="437"/>
      <c r="ACV112" s="437"/>
      <c r="ACW112" s="437"/>
      <c r="ACX112" s="437"/>
      <c r="ACY112" s="437"/>
      <c r="ACZ112" s="437"/>
      <c r="ADA112" s="437"/>
      <c r="ADB112" s="437"/>
      <c r="ADC112" s="437"/>
      <c r="ADD112" s="437"/>
      <c r="ADE112" s="437"/>
      <c r="ADF112" s="437"/>
      <c r="ADG112" s="437"/>
      <c r="ADH112" s="437"/>
      <c r="ADI112" s="437"/>
      <c r="ADJ112" s="437"/>
      <c r="ADK112" s="437"/>
      <c r="ADL112" s="437"/>
      <c r="ADM112" s="437"/>
      <c r="ADN112" s="437"/>
      <c r="ADO112" s="437"/>
      <c r="ADP112" s="437"/>
      <c r="ADQ112" s="437"/>
      <c r="ADR112" s="437"/>
      <c r="ADS112" s="437"/>
      <c r="ADT112" s="437"/>
      <c r="ADU112" s="437"/>
      <c r="ADV112" s="437"/>
      <c r="ADW112" s="437"/>
      <c r="ADX112" s="437"/>
      <c r="ADY112" s="437"/>
      <c r="ADZ112" s="437"/>
      <c r="AEA112" s="437"/>
      <c r="AEB112" s="437"/>
      <c r="AEC112" s="437"/>
      <c r="AED112" s="437"/>
      <c r="AEE112" s="437"/>
      <c r="AEF112" s="437"/>
      <c r="AEG112" s="437"/>
      <c r="AEH112" s="437"/>
      <c r="AEI112" s="437"/>
      <c r="AEJ112" s="437"/>
      <c r="AEK112" s="437"/>
      <c r="AEL112" s="437"/>
      <c r="AEM112" s="437"/>
      <c r="AEN112" s="437"/>
      <c r="AEO112" s="437"/>
      <c r="AEP112" s="437"/>
      <c r="AEQ112" s="437"/>
      <c r="AER112" s="437"/>
      <c r="AES112" s="437"/>
      <c r="AET112" s="437"/>
      <c r="AEU112" s="437"/>
      <c r="AEV112" s="437"/>
      <c r="AEW112" s="437"/>
      <c r="AEX112" s="437"/>
      <c r="AEY112" s="437"/>
      <c r="AEZ112" s="437"/>
      <c r="AFA112" s="437"/>
      <c r="AFB112" s="437"/>
      <c r="AFC112" s="437"/>
      <c r="AFD112" s="437"/>
      <c r="AFE112" s="437"/>
      <c r="AFF112" s="437"/>
      <c r="AFG112" s="437"/>
      <c r="AFH112" s="437"/>
      <c r="AFI112" s="437"/>
      <c r="AFJ112" s="437"/>
      <c r="AFK112" s="437"/>
      <c r="AFL112" s="437"/>
      <c r="AFM112" s="437"/>
      <c r="AFN112" s="437"/>
      <c r="AFO112" s="437"/>
      <c r="AFP112" s="437"/>
      <c r="AFQ112" s="437"/>
      <c r="AFR112" s="437"/>
      <c r="AFS112" s="437"/>
      <c r="AFT112" s="437"/>
      <c r="AFU112" s="437"/>
      <c r="AFV112" s="437"/>
      <c r="AFW112" s="437"/>
      <c r="AFX112" s="437"/>
      <c r="AFY112" s="437"/>
      <c r="AFZ112" s="437"/>
      <c r="AGA112" s="437"/>
      <c r="AGB112" s="437"/>
      <c r="AGC112" s="437"/>
      <c r="AGD112" s="437"/>
      <c r="AGE112" s="437"/>
      <c r="AGF112" s="437"/>
      <c r="AGG112" s="437"/>
      <c r="AGH112" s="437"/>
      <c r="AGI112" s="437"/>
      <c r="AGJ112" s="437"/>
      <c r="AGK112" s="437"/>
      <c r="AGL112" s="437"/>
      <c r="AGM112" s="437"/>
      <c r="AGN112" s="437"/>
      <c r="AGO112" s="437"/>
      <c r="AGP112" s="437"/>
      <c r="AGQ112" s="437"/>
      <c r="AGR112" s="437"/>
      <c r="AGS112" s="437"/>
      <c r="AGT112" s="437"/>
      <c r="AGU112" s="437"/>
      <c r="AGV112" s="437"/>
      <c r="AGW112" s="437"/>
      <c r="AGX112" s="437"/>
      <c r="AGY112" s="437"/>
      <c r="AGZ112" s="437"/>
      <c r="AHA112" s="437"/>
      <c r="AHB112" s="437"/>
      <c r="AHC112" s="437"/>
      <c r="AHD112" s="437"/>
      <c r="AHE112" s="437"/>
      <c r="AHF112" s="437"/>
      <c r="AHG112" s="437"/>
      <c r="AHH112" s="437"/>
      <c r="AHI112" s="437"/>
      <c r="AHJ112" s="437"/>
      <c r="AHK112" s="437"/>
      <c r="AHL112" s="437"/>
      <c r="AHM112" s="437"/>
      <c r="AHN112" s="437"/>
      <c r="AHO112" s="437"/>
      <c r="AHP112" s="437"/>
      <c r="AHQ112" s="437"/>
      <c r="AHR112" s="437"/>
      <c r="AHS112" s="437"/>
      <c r="AHT112" s="437"/>
      <c r="AHU112" s="437"/>
      <c r="AHV112" s="437"/>
      <c r="AHW112" s="437"/>
      <c r="AHX112" s="437"/>
      <c r="AHY112" s="437"/>
      <c r="AHZ112" s="437"/>
      <c r="AIA112" s="437"/>
      <c r="AIB112" s="437"/>
      <c r="AIC112" s="437"/>
      <c r="AID112" s="437"/>
      <c r="AIE112" s="437"/>
      <c r="AIF112" s="437"/>
      <c r="AIG112" s="437"/>
      <c r="AIH112" s="437"/>
      <c r="AII112" s="437"/>
      <c r="AIJ112" s="437"/>
      <c r="AIK112" s="437"/>
      <c r="AIL112" s="437"/>
      <c r="AIM112" s="437"/>
      <c r="AIN112" s="437"/>
      <c r="AIO112" s="437"/>
      <c r="AIP112" s="437"/>
      <c r="AIQ112" s="437"/>
      <c r="AIR112" s="437"/>
      <c r="AIS112" s="437"/>
      <c r="AIT112" s="437"/>
      <c r="AIU112" s="437"/>
      <c r="AIV112" s="437"/>
      <c r="AIW112" s="437"/>
      <c r="AIX112" s="437"/>
      <c r="AIY112" s="437"/>
      <c r="AIZ112" s="437"/>
      <c r="AJA112" s="437"/>
      <c r="AJB112" s="437"/>
      <c r="AJC112" s="437"/>
      <c r="AJD112" s="437"/>
      <c r="AJE112" s="437"/>
      <c r="AJF112" s="437"/>
      <c r="AJG112" s="437"/>
      <c r="AJH112" s="437"/>
      <c r="AJI112" s="437"/>
      <c r="AJJ112" s="437"/>
      <c r="AJK112" s="437"/>
      <c r="AJL112" s="437"/>
      <c r="AJM112" s="437"/>
      <c r="AJN112" s="437"/>
      <c r="AJO112" s="437"/>
      <c r="AJP112" s="437"/>
      <c r="AJQ112" s="437"/>
      <c r="AJR112" s="437"/>
      <c r="AJS112" s="437"/>
      <c r="AJT112" s="437"/>
      <c r="AJU112" s="437"/>
      <c r="AJV112" s="437"/>
      <c r="AJW112" s="437"/>
      <c r="AJX112" s="437"/>
      <c r="AJY112" s="437"/>
      <c r="AJZ112" s="437"/>
      <c r="AKA112" s="437"/>
      <c r="AKB112" s="437"/>
      <c r="AKC112" s="437"/>
      <c r="AKD112" s="437"/>
      <c r="AKE112" s="437"/>
      <c r="AKF112" s="437"/>
      <c r="AKG112" s="437"/>
      <c r="AKH112" s="437"/>
      <c r="AKI112" s="437"/>
      <c r="AKJ112" s="437"/>
      <c r="AKK112" s="437"/>
      <c r="AKL112" s="437"/>
      <c r="AKM112" s="437"/>
      <c r="AKN112" s="437"/>
      <c r="AKO112" s="437"/>
      <c r="AKP112" s="437"/>
      <c r="AKQ112" s="437"/>
      <c r="AKR112" s="437"/>
      <c r="AKS112" s="437"/>
      <c r="AKT112" s="437"/>
      <c r="AKU112" s="437"/>
      <c r="AKV112" s="437"/>
      <c r="AKW112" s="437"/>
      <c r="AKX112" s="437"/>
      <c r="AKY112" s="437"/>
      <c r="AKZ112" s="437"/>
      <c r="ALA112" s="437"/>
      <c r="ALB112" s="437"/>
      <c r="ALC112" s="437"/>
      <c r="ALD112" s="437"/>
      <c r="ALE112" s="437"/>
      <c r="ALF112" s="437"/>
      <c r="ALG112" s="437"/>
      <c r="ALH112" s="437"/>
      <c r="ALI112" s="437"/>
      <c r="ALJ112" s="437"/>
      <c r="ALK112" s="437"/>
      <c r="ALL112" s="437"/>
      <c r="ALM112" s="437"/>
      <c r="ALN112" s="437"/>
      <c r="ALO112" s="437"/>
      <c r="ALP112" s="437"/>
      <c r="ALQ112" s="437"/>
      <c r="ALR112" s="437"/>
      <c r="ALS112" s="437"/>
      <c r="ALT112" s="437"/>
      <c r="ALU112" s="437"/>
      <c r="ALV112" s="437"/>
      <c r="ALW112" s="437"/>
      <c r="ALX112" s="437"/>
      <c r="ALY112" s="437"/>
      <c r="ALZ112" s="437"/>
      <c r="AMA112" s="437"/>
      <c r="AMB112" s="437"/>
      <c r="AMC112" s="437"/>
      <c r="AMD112" s="437"/>
      <c r="AME112" s="437"/>
      <c r="AMF112" s="437"/>
      <c r="AMG112" s="437"/>
      <c r="AMH112" s="437"/>
      <c r="AMI112" s="437"/>
      <c r="AMJ112" s="437"/>
      <c r="AMK112" s="437"/>
      <c r="AML112" s="437"/>
      <c r="AMM112" s="437"/>
      <c r="AMN112" s="437"/>
      <c r="AMO112" s="437"/>
      <c r="AMP112" s="437"/>
      <c r="AMQ112" s="437"/>
      <c r="AMR112" s="437"/>
      <c r="AMS112" s="437"/>
      <c r="AMT112" s="437"/>
      <c r="AMU112" s="437"/>
      <c r="AMV112" s="437"/>
      <c r="AMW112" s="437"/>
      <c r="AMX112" s="437"/>
      <c r="AMY112" s="437"/>
      <c r="AMZ112" s="437"/>
      <c r="ANA112" s="437"/>
      <c r="ANB112" s="437"/>
      <c r="ANC112" s="437"/>
      <c r="AND112" s="437"/>
      <c r="ANE112" s="437"/>
      <c r="ANF112" s="437"/>
      <c r="ANG112" s="437"/>
      <c r="ANH112" s="437"/>
      <c r="ANI112" s="437"/>
      <c r="ANJ112" s="437"/>
      <c r="ANK112" s="437"/>
      <c r="ANL112" s="437"/>
      <c r="ANM112" s="437"/>
      <c r="ANN112" s="437"/>
      <c r="ANO112" s="437"/>
      <c r="ANP112" s="437"/>
      <c r="ANQ112" s="437"/>
      <c r="ANR112" s="437"/>
      <c r="ANS112" s="437"/>
      <c r="ANT112" s="437"/>
      <c r="ANU112" s="437"/>
      <c r="ANV112" s="437"/>
      <c r="ANW112" s="437"/>
      <c r="ANX112" s="437"/>
      <c r="ANY112" s="437"/>
      <c r="ANZ112" s="437"/>
      <c r="AOA112" s="437"/>
      <c r="AOB112" s="437"/>
      <c r="AOC112" s="437"/>
      <c r="AOD112" s="437"/>
      <c r="AOE112" s="437"/>
      <c r="AOF112" s="437"/>
      <c r="AOG112" s="437"/>
      <c r="AOH112" s="437"/>
      <c r="AOI112" s="437"/>
      <c r="AOJ112" s="437"/>
      <c r="AOK112" s="437"/>
      <c r="AOL112" s="437"/>
      <c r="AOM112" s="437"/>
      <c r="AON112" s="437"/>
      <c r="AOO112" s="437"/>
      <c r="AOP112" s="437"/>
      <c r="AOQ112" s="437"/>
      <c r="AOR112" s="437"/>
      <c r="AOS112" s="437"/>
      <c r="AOT112" s="437"/>
      <c r="AOU112" s="437"/>
      <c r="AOV112" s="437"/>
      <c r="AOW112" s="437"/>
      <c r="AOX112" s="437"/>
      <c r="AOY112" s="437"/>
      <c r="AOZ112" s="437"/>
      <c r="APA112" s="437"/>
      <c r="APB112" s="437"/>
      <c r="APC112" s="437"/>
      <c r="APD112" s="437"/>
      <c r="APE112" s="437"/>
      <c r="APF112" s="437"/>
      <c r="APG112" s="437"/>
      <c r="APH112" s="437"/>
      <c r="API112" s="437"/>
      <c r="APJ112" s="437"/>
      <c r="APK112" s="437"/>
      <c r="APL112" s="437"/>
      <c r="APM112" s="437"/>
      <c r="APN112" s="437"/>
      <c r="APO112" s="437"/>
      <c r="APP112" s="437"/>
      <c r="APQ112" s="437"/>
      <c r="APR112" s="437"/>
      <c r="APS112" s="437"/>
      <c r="APT112" s="437"/>
      <c r="APU112" s="437"/>
      <c r="APV112" s="437"/>
      <c r="APW112" s="437"/>
      <c r="APX112" s="437"/>
      <c r="APY112" s="437"/>
      <c r="APZ112" s="437"/>
      <c r="AQA112" s="437"/>
      <c r="AQB112" s="437"/>
      <c r="AQC112" s="437"/>
      <c r="AQD112" s="437"/>
      <c r="AQE112" s="437"/>
      <c r="AQF112" s="437"/>
      <c r="AQG112" s="437"/>
      <c r="AQH112" s="437"/>
      <c r="AQI112" s="437"/>
      <c r="AQJ112" s="437"/>
      <c r="AQK112" s="437"/>
      <c r="AQL112" s="437"/>
      <c r="AQM112" s="437"/>
      <c r="AQN112" s="437"/>
      <c r="AQO112" s="437"/>
      <c r="AQP112" s="437"/>
      <c r="AQQ112" s="437"/>
      <c r="AQR112" s="437"/>
      <c r="AQS112" s="437"/>
      <c r="AQT112" s="437"/>
      <c r="AQU112" s="437"/>
      <c r="AQV112" s="437"/>
      <c r="AQW112" s="437"/>
      <c r="AQX112" s="437"/>
      <c r="AQY112" s="437"/>
      <c r="AQZ112" s="437"/>
      <c r="ARA112" s="437"/>
      <c r="ARB112" s="437"/>
      <c r="ARC112" s="437"/>
      <c r="ARD112" s="437"/>
      <c r="ARE112" s="437"/>
      <c r="ARF112" s="437"/>
      <c r="ARG112" s="437"/>
      <c r="ARH112" s="437"/>
      <c r="ARI112" s="437"/>
      <c r="ARJ112" s="437"/>
      <c r="ARK112" s="437"/>
      <c r="ARL112" s="437"/>
      <c r="ARM112" s="437"/>
      <c r="ARN112" s="437"/>
      <c r="ARO112" s="437"/>
      <c r="ARP112" s="437"/>
      <c r="ARQ112" s="437"/>
      <c r="ARR112" s="437"/>
      <c r="ARS112" s="437"/>
      <c r="ART112" s="437"/>
      <c r="ARU112" s="437"/>
      <c r="ARV112" s="437"/>
      <c r="ARW112" s="437"/>
      <c r="ARX112" s="437"/>
      <c r="ARY112" s="437"/>
      <c r="ARZ112" s="437"/>
      <c r="ASA112" s="437"/>
      <c r="ASB112" s="437"/>
      <c r="ASC112" s="437"/>
      <c r="ASD112" s="437"/>
      <c r="ASE112" s="437"/>
      <c r="ASF112" s="437"/>
      <c r="ASG112" s="437"/>
      <c r="ASH112" s="437"/>
      <c r="ASI112" s="437"/>
      <c r="ASJ112" s="437"/>
      <c r="ASK112" s="437"/>
      <c r="ASL112" s="437"/>
      <c r="ASM112" s="437"/>
      <c r="ASN112" s="437"/>
      <c r="ASO112" s="437"/>
      <c r="ASP112" s="437"/>
      <c r="ASQ112" s="437"/>
      <c r="ASR112" s="437"/>
      <c r="ASS112" s="437"/>
      <c r="AST112" s="437"/>
      <c r="ASU112" s="437"/>
      <c r="ASV112" s="437"/>
      <c r="ASW112" s="437"/>
      <c r="ASX112" s="437"/>
      <c r="ASY112" s="437"/>
      <c r="ASZ112" s="437"/>
      <c r="ATA112" s="437"/>
      <c r="ATB112" s="437"/>
      <c r="ATC112" s="437"/>
      <c r="ATD112" s="437"/>
      <c r="ATE112" s="437"/>
      <c r="ATF112" s="437"/>
      <c r="ATG112" s="437"/>
      <c r="ATH112" s="437"/>
      <c r="ATI112" s="437"/>
    </row>
    <row r="113" spans="1:1205" s="428" customFormat="1" ht="15.75" customHeight="1" x14ac:dyDescent="0.3">
      <c r="A113" s="616" t="s">
        <v>543</v>
      </c>
      <c r="B113" s="584" t="s">
        <v>19</v>
      </c>
      <c r="C113" s="599" t="s">
        <v>544</v>
      </c>
      <c r="D113" s="600"/>
      <c r="E113" s="601"/>
      <c r="F113" s="602"/>
      <c r="G113" s="601"/>
      <c r="H113" s="602"/>
      <c r="I113" s="603"/>
      <c r="J113" s="604"/>
      <c r="K113" s="601"/>
      <c r="L113" s="602"/>
      <c r="M113" s="601"/>
      <c r="N113" s="602"/>
      <c r="O113" s="605"/>
      <c r="P113" s="602"/>
      <c r="Q113" s="601"/>
      <c r="R113" s="602"/>
      <c r="S113" s="601"/>
      <c r="T113" s="602"/>
      <c r="U113" s="603"/>
      <c r="V113" s="604">
        <v>2</v>
      </c>
      <c r="W113" s="485">
        <f t="shared" si="77"/>
        <v>28</v>
      </c>
      <c r="X113" s="602"/>
      <c r="Y113" s="601"/>
      <c r="Z113" s="602">
        <v>2</v>
      </c>
      <c r="AA113" s="605" t="s">
        <v>79</v>
      </c>
      <c r="AB113" s="602"/>
      <c r="AC113" s="601"/>
      <c r="AD113" s="602"/>
      <c r="AE113" s="601"/>
      <c r="AF113" s="602"/>
      <c r="AG113" s="603"/>
      <c r="AH113" s="606"/>
      <c r="AI113" s="601"/>
      <c r="AJ113" s="607"/>
      <c r="AK113" s="608"/>
      <c r="AL113" s="607"/>
      <c r="AM113" s="609"/>
      <c r="AN113" s="602"/>
      <c r="AO113" s="601"/>
      <c r="AP113" s="602"/>
      <c r="AQ113" s="601"/>
      <c r="AR113" s="602"/>
      <c r="AS113" s="605"/>
      <c r="AT113" s="602"/>
      <c r="AU113" s="610"/>
      <c r="AV113" s="602"/>
      <c r="AW113" s="601"/>
      <c r="AX113" s="602"/>
      <c r="AY113" s="602"/>
      <c r="AZ113" s="611"/>
      <c r="BA113" s="612"/>
      <c r="BB113" s="612"/>
      <c r="BC113" s="613"/>
      <c r="BD113" s="614"/>
      <c r="BE113" s="615"/>
      <c r="BF113" s="524" t="s">
        <v>492</v>
      </c>
      <c r="BG113" s="438" t="s">
        <v>491</v>
      </c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437"/>
      <c r="CT113" s="437"/>
      <c r="CU113" s="437"/>
      <c r="CV113" s="437"/>
      <c r="CW113" s="437"/>
      <c r="CX113" s="437"/>
      <c r="CY113" s="437"/>
      <c r="CZ113" s="437"/>
      <c r="DA113" s="437"/>
      <c r="DB113" s="437"/>
      <c r="DC113" s="437"/>
      <c r="DD113" s="437"/>
      <c r="DE113" s="437"/>
      <c r="DF113" s="437"/>
      <c r="DG113" s="437"/>
      <c r="DH113" s="437"/>
      <c r="DI113" s="437"/>
      <c r="DJ113" s="437"/>
      <c r="DK113" s="437"/>
      <c r="DL113" s="437"/>
      <c r="DM113" s="437"/>
      <c r="DN113" s="437"/>
      <c r="DO113" s="437"/>
      <c r="DP113" s="437"/>
      <c r="DQ113" s="437"/>
      <c r="DR113" s="437"/>
      <c r="DS113" s="437"/>
      <c r="DT113" s="437"/>
      <c r="DU113" s="437"/>
      <c r="DV113" s="437"/>
      <c r="DW113" s="437"/>
      <c r="DX113" s="437"/>
      <c r="DY113" s="437"/>
      <c r="DZ113" s="437"/>
      <c r="EA113" s="437"/>
      <c r="EB113" s="437"/>
      <c r="EC113" s="437"/>
      <c r="ED113" s="437"/>
      <c r="EE113" s="437"/>
      <c r="EF113" s="437"/>
      <c r="EG113" s="437"/>
      <c r="EH113" s="437"/>
      <c r="EI113" s="437"/>
      <c r="EJ113" s="437"/>
      <c r="EK113" s="437"/>
      <c r="EL113" s="437"/>
      <c r="EM113" s="437"/>
      <c r="EN113" s="437"/>
      <c r="EO113" s="437"/>
      <c r="EP113" s="437"/>
      <c r="EQ113" s="437"/>
      <c r="ER113" s="437"/>
      <c r="ES113" s="437"/>
      <c r="ET113" s="437"/>
      <c r="EU113" s="437"/>
      <c r="EV113" s="437"/>
      <c r="EW113" s="437"/>
      <c r="EX113" s="437"/>
      <c r="EY113" s="437"/>
      <c r="EZ113" s="437"/>
      <c r="FA113" s="437"/>
      <c r="FB113" s="437"/>
      <c r="FC113" s="437"/>
      <c r="FD113" s="437"/>
      <c r="FE113" s="437"/>
      <c r="FF113" s="437"/>
      <c r="FG113" s="437"/>
      <c r="FH113" s="437"/>
      <c r="FI113" s="437"/>
      <c r="FJ113" s="437"/>
      <c r="FK113" s="437"/>
      <c r="FL113" s="437"/>
      <c r="FM113" s="437"/>
      <c r="FN113" s="437"/>
      <c r="FO113" s="437"/>
      <c r="FP113" s="437"/>
      <c r="FQ113" s="437"/>
      <c r="FR113" s="437"/>
      <c r="FS113" s="437"/>
      <c r="FT113" s="437"/>
      <c r="FU113" s="437"/>
      <c r="FV113" s="437"/>
      <c r="FW113" s="437"/>
      <c r="FX113" s="437"/>
      <c r="FY113" s="437"/>
      <c r="FZ113" s="437"/>
      <c r="GA113" s="437"/>
      <c r="GB113" s="437"/>
      <c r="GC113" s="437"/>
      <c r="GD113" s="437"/>
      <c r="GE113" s="437"/>
      <c r="GF113" s="437"/>
      <c r="GG113" s="437"/>
      <c r="GH113" s="437"/>
      <c r="GI113" s="437"/>
      <c r="GJ113" s="437"/>
      <c r="MG113" s="437"/>
      <c r="MH113" s="437"/>
      <c r="MI113" s="437"/>
      <c r="MJ113" s="437"/>
      <c r="MK113" s="437"/>
      <c r="ML113" s="437"/>
      <c r="MM113" s="437"/>
      <c r="MN113" s="437"/>
      <c r="MO113" s="437"/>
      <c r="MP113" s="437"/>
      <c r="MQ113" s="437"/>
      <c r="MR113" s="437"/>
      <c r="MS113" s="437"/>
      <c r="MT113" s="437"/>
      <c r="MU113" s="437"/>
      <c r="MV113" s="437"/>
      <c r="MW113" s="437"/>
      <c r="MX113" s="437"/>
      <c r="MY113" s="437"/>
      <c r="MZ113" s="437"/>
      <c r="NA113" s="437"/>
      <c r="NB113" s="437"/>
      <c r="NC113" s="437"/>
      <c r="ND113" s="437"/>
      <c r="NE113" s="437"/>
      <c r="NF113" s="437"/>
      <c r="NG113" s="437"/>
      <c r="NH113" s="437"/>
      <c r="NI113" s="437"/>
      <c r="NJ113" s="437"/>
      <c r="NK113" s="437"/>
      <c r="NL113" s="437"/>
      <c r="NM113" s="437"/>
      <c r="NN113" s="437"/>
      <c r="NO113" s="437"/>
      <c r="NP113" s="437"/>
      <c r="NQ113" s="437"/>
      <c r="NR113" s="437"/>
      <c r="NS113" s="437"/>
      <c r="NT113" s="437"/>
      <c r="NU113" s="437"/>
      <c r="NV113" s="437"/>
      <c r="NW113" s="437"/>
      <c r="NX113" s="437"/>
      <c r="NY113" s="437"/>
      <c r="NZ113" s="437"/>
      <c r="OA113" s="437"/>
      <c r="OB113" s="437"/>
      <c r="OC113" s="437"/>
      <c r="OD113" s="437"/>
      <c r="OE113" s="437"/>
      <c r="OF113" s="437"/>
      <c r="OG113" s="437"/>
      <c r="OH113" s="437"/>
      <c r="OI113" s="437"/>
      <c r="OJ113" s="437"/>
      <c r="OK113" s="437"/>
      <c r="OL113" s="437"/>
      <c r="OM113" s="437"/>
      <c r="ON113" s="437"/>
      <c r="OO113" s="437"/>
      <c r="OP113" s="437"/>
      <c r="OQ113" s="437"/>
      <c r="OR113" s="437"/>
      <c r="OS113" s="437"/>
      <c r="OT113" s="437"/>
      <c r="OU113" s="437"/>
      <c r="OV113" s="437"/>
      <c r="OW113" s="437"/>
      <c r="OX113" s="437"/>
      <c r="OY113" s="437"/>
      <c r="OZ113" s="437"/>
      <c r="PA113" s="437"/>
      <c r="PB113" s="437"/>
      <c r="PC113" s="437"/>
      <c r="PD113" s="437"/>
      <c r="PE113" s="437"/>
      <c r="PF113" s="437"/>
      <c r="PG113" s="437"/>
      <c r="PH113" s="437"/>
      <c r="PI113" s="437"/>
      <c r="PJ113" s="437"/>
      <c r="PK113" s="437"/>
      <c r="PL113" s="437"/>
      <c r="PM113" s="437"/>
      <c r="PN113" s="437"/>
      <c r="PO113" s="437"/>
      <c r="PP113" s="437"/>
      <c r="PQ113" s="437"/>
      <c r="PR113" s="437"/>
      <c r="PS113" s="437"/>
      <c r="PT113" s="437"/>
      <c r="PU113" s="437"/>
      <c r="PV113" s="437"/>
      <c r="PW113" s="437"/>
      <c r="PX113" s="437"/>
      <c r="PY113" s="437"/>
      <c r="PZ113" s="437"/>
      <c r="QA113" s="437"/>
      <c r="QB113" s="437"/>
      <c r="QC113" s="437"/>
      <c r="QD113" s="437"/>
      <c r="QE113" s="437"/>
      <c r="QF113" s="437"/>
      <c r="QG113" s="437"/>
      <c r="QH113" s="437"/>
      <c r="QI113" s="437"/>
      <c r="QJ113" s="437"/>
      <c r="QK113" s="437"/>
      <c r="QL113" s="437"/>
      <c r="QM113" s="437"/>
      <c r="QN113" s="437"/>
      <c r="QO113" s="437"/>
      <c r="QP113" s="437"/>
      <c r="QQ113" s="437"/>
      <c r="QR113" s="437"/>
      <c r="QS113" s="437"/>
      <c r="QT113" s="437"/>
      <c r="QU113" s="437"/>
      <c r="QV113" s="437"/>
      <c r="QW113" s="437"/>
      <c r="QX113" s="437"/>
      <c r="QY113" s="437"/>
      <c r="QZ113" s="437"/>
      <c r="RA113" s="437"/>
      <c r="RB113" s="437"/>
      <c r="RC113" s="437"/>
      <c r="RD113" s="437"/>
      <c r="RE113" s="437"/>
      <c r="RF113" s="437"/>
      <c r="RG113" s="437"/>
      <c r="RH113" s="437"/>
      <c r="RI113" s="437"/>
      <c r="RJ113" s="437"/>
      <c r="RK113" s="437"/>
      <c r="RL113" s="437"/>
      <c r="RM113" s="437"/>
      <c r="RN113" s="437"/>
      <c r="RO113" s="437"/>
      <c r="RP113" s="437"/>
      <c r="RQ113" s="437"/>
      <c r="RR113" s="437"/>
      <c r="RS113" s="437"/>
      <c r="RT113" s="437"/>
      <c r="RU113" s="437"/>
      <c r="RV113" s="437"/>
      <c r="RW113" s="437"/>
      <c r="RX113" s="437"/>
      <c r="RY113" s="437"/>
      <c r="RZ113" s="437"/>
      <c r="SA113" s="437"/>
      <c r="SB113" s="437"/>
      <c r="SC113" s="437"/>
      <c r="SD113" s="437"/>
      <c r="SE113" s="437"/>
      <c r="SF113" s="437"/>
      <c r="SG113" s="437"/>
      <c r="SH113" s="437"/>
      <c r="SI113" s="437"/>
      <c r="SJ113" s="437"/>
      <c r="SK113" s="437"/>
      <c r="SL113" s="437"/>
      <c r="SM113" s="437"/>
      <c r="SN113" s="437"/>
      <c r="SO113" s="437"/>
      <c r="SP113" s="437"/>
      <c r="SQ113" s="437"/>
      <c r="SR113" s="437"/>
      <c r="SS113" s="437"/>
      <c r="ST113" s="437"/>
      <c r="SU113" s="437"/>
      <c r="SV113" s="437"/>
      <c r="SW113" s="437"/>
      <c r="SX113" s="437"/>
      <c r="SY113" s="437"/>
      <c r="SZ113" s="437"/>
      <c r="TA113" s="437"/>
      <c r="TB113" s="437"/>
      <c r="TC113" s="437"/>
      <c r="TD113" s="437"/>
      <c r="TE113" s="437"/>
      <c r="TF113" s="437"/>
      <c r="TG113" s="437"/>
      <c r="TH113" s="437"/>
      <c r="TI113" s="437"/>
      <c r="TJ113" s="437"/>
      <c r="TK113" s="437"/>
      <c r="TL113" s="437"/>
      <c r="TM113" s="437"/>
      <c r="TN113" s="437"/>
      <c r="TO113" s="437"/>
      <c r="TP113" s="437"/>
      <c r="TQ113" s="437"/>
      <c r="TR113" s="437"/>
      <c r="TS113" s="437"/>
      <c r="TT113" s="437"/>
      <c r="TU113" s="437"/>
      <c r="TV113" s="437"/>
      <c r="TW113" s="437"/>
      <c r="TX113" s="437"/>
      <c r="TY113" s="437"/>
      <c r="TZ113" s="437"/>
      <c r="UA113" s="437"/>
      <c r="UB113" s="437"/>
      <c r="UC113" s="437"/>
      <c r="UD113" s="437"/>
      <c r="UE113" s="437"/>
      <c r="UF113" s="437"/>
      <c r="UG113" s="437"/>
      <c r="UH113" s="437"/>
      <c r="UI113" s="437"/>
      <c r="UJ113" s="437"/>
      <c r="UK113" s="437"/>
      <c r="UL113" s="437"/>
      <c r="UM113" s="437"/>
      <c r="UN113" s="437"/>
      <c r="UO113" s="437"/>
      <c r="UP113" s="437"/>
      <c r="UQ113" s="437"/>
      <c r="UR113" s="437"/>
      <c r="US113" s="437"/>
      <c r="UT113" s="437"/>
      <c r="UU113" s="437"/>
      <c r="UV113" s="437"/>
      <c r="UW113" s="437"/>
      <c r="UX113" s="437"/>
      <c r="UY113" s="437"/>
      <c r="UZ113" s="437"/>
      <c r="VA113" s="437"/>
      <c r="VB113" s="437"/>
      <c r="VC113" s="437"/>
      <c r="VD113" s="437"/>
      <c r="VE113" s="437"/>
      <c r="VF113" s="437"/>
      <c r="VG113" s="437"/>
      <c r="VH113" s="437"/>
      <c r="VI113" s="437"/>
      <c r="VJ113" s="437"/>
      <c r="VK113" s="437"/>
      <c r="VL113" s="437"/>
      <c r="VM113" s="437"/>
      <c r="VN113" s="437"/>
      <c r="VO113" s="437"/>
      <c r="VP113" s="437"/>
      <c r="VQ113" s="437"/>
      <c r="VR113" s="437"/>
      <c r="VS113" s="437"/>
      <c r="VT113" s="437"/>
      <c r="VU113" s="437"/>
      <c r="VV113" s="437"/>
      <c r="VW113" s="437"/>
      <c r="VX113" s="437"/>
      <c r="VY113" s="437"/>
      <c r="VZ113" s="437"/>
      <c r="WA113" s="437"/>
      <c r="WB113" s="437"/>
      <c r="WC113" s="437"/>
      <c r="WD113" s="437"/>
      <c r="WE113" s="437"/>
      <c r="WF113" s="437"/>
      <c r="WG113" s="437"/>
      <c r="WH113" s="437"/>
      <c r="WI113" s="437"/>
      <c r="WJ113" s="437"/>
      <c r="WK113" s="437"/>
      <c r="WL113" s="437"/>
      <c r="WM113" s="437"/>
      <c r="WN113" s="437"/>
      <c r="WO113" s="437"/>
      <c r="WP113" s="437"/>
      <c r="WQ113" s="437"/>
      <c r="WR113" s="437"/>
      <c r="WS113" s="437"/>
      <c r="WT113" s="437"/>
      <c r="WU113" s="437"/>
      <c r="WV113" s="437"/>
      <c r="WW113" s="437"/>
      <c r="WX113" s="437"/>
      <c r="WY113" s="437"/>
      <c r="WZ113" s="437"/>
      <c r="XA113" s="437"/>
      <c r="XB113" s="437"/>
      <c r="XC113" s="437"/>
      <c r="XD113" s="437"/>
      <c r="XE113" s="437"/>
      <c r="XF113" s="437"/>
      <c r="XG113" s="437"/>
      <c r="XH113" s="437"/>
      <c r="XI113" s="437"/>
      <c r="XJ113" s="437"/>
      <c r="XK113" s="437"/>
      <c r="XL113" s="437"/>
      <c r="XM113" s="437"/>
      <c r="XN113" s="437"/>
      <c r="XO113" s="437"/>
      <c r="XP113" s="437"/>
      <c r="XQ113" s="437"/>
      <c r="XR113" s="437"/>
      <c r="XS113" s="437"/>
      <c r="XT113" s="437"/>
      <c r="XU113" s="437"/>
      <c r="XV113" s="437"/>
      <c r="XW113" s="437"/>
      <c r="XX113" s="437"/>
      <c r="XY113" s="437"/>
      <c r="XZ113" s="437"/>
      <c r="YA113" s="437"/>
      <c r="YB113" s="437"/>
      <c r="YC113" s="437"/>
      <c r="YD113" s="437"/>
      <c r="YE113" s="437"/>
      <c r="YF113" s="437"/>
      <c r="YG113" s="437"/>
      <c r="YH113" s="437"/>
      <c r="YI113" s="437"/>
      <c r="YJ113" s="437"/>
      <c r="YK113" s="437"/>
      <c r="YL113" s="437"/>
      <c r="YM113" s="437"/>
      <c r="YN113" s="437"/>
      <c r="YO113" s="437"/>
      <c r="YP113" s="437"/>
      <c r="YQ113" s="437"/>
      <c r="YR113" s="437"/>
      <c r="YS113" s="437"/>
      <c r="YT113" s="437"/>
      <c r="YU113" s="437"/>
      <c r="YV113" s="437"/>
      <c r="YW113" s="437"/>
      <c r="YX113" s="437"/>
      <c r="YY113" s="437"/>
      <c r="YZ113" s="437"/>
      <c r="ZA113" s="437"/>
      <c r="ZB113" s="437"/>
      <c r="ZC113" s="437"/>
      <c r="ZD113" s="437"/>
      <c r="ZE113" s="437"/>
      <c r="ZF113" s="437"/>
      <c r="ZG113" s="437"/>
      <c r="ZH113" s="437"/>
      <c r="ZI113" s="437"/>
      <c r="ZJ113" s="437"/>
      <c r="ZK113" s="437"/>
      <c r="ZL113" s="437"/>
      <c r="ZM113" s="437"/>
      <c r="ZN113" s="437"/>
      <c r="ZO113" s="437"/>
      <c r="ZP113" s="437"/>
      <c r="ZQ113" s="437"/>
      <c r="ZR113" s="437"/>
      <c r="ZS113" s="437"/>
      <c r="ZT113" s="437"/>
      <c r="ZU113" s="437"/>
      <c r="ZV113" s="437"/>
      <c r="ZW113" s="437"/>
      <c r="ZX113" s="437"/>
      <c r="ZY113" s="437"/>
      <c r="ZZ113" s="437"/>
      <c r="AAA113" s="437"/>
      <c r="AAB113" s="437"/>
      <c r="AAC113" s="437"/>
      <c r="AAD113" s="437"/>
      <c r="AAE113" s="437"/>
      <c r="AAF113" s="437"/>
      <c r="AAG113" s="437"/>
      <c r="AAH113" s="437"/>
      <c r="AAI113" s="437"/>
      <c r="AAJ113" s="437"/>
      <c r="AAK113" s="437"/>
      <c r="AAL113" s="437"/>
      <c r="AAM113" s="437"/>
      <c r="AAN113" s="437"/>
      <c r="AAO113" s="437"/>
      <c r="AAP113" s="437"/>
      <c r="AAQ113" s="437"/>
      <c r="AAR113" s="437"/>
      <c r="AAS113" s="437"/>
      <c r="AAT113" s="437"/>
      <c r="AAU113" s="437"/>
      <c r="AAV113" s="437"/>
      <c r="AAW113" s="437"/>
      <c r="AAX113" s="437"/>
      <c r="AAY113" s="437"/>
      <c r="AAZ113" s="437"/>
      <c r="ABA113" s="437"/>
      <c r="ABB113" s="437"/>
      <c r="ABC113" s="437"/>
      <c r="ABD113" s="437"/>
      <c r="ABE113" s="437"/>
      <c r="ABF113" s="437"/>
      <c r="ABG113" s="437"/>
      <c r="ABH113" s="437"/>
      <c r="ABI113" s="437"/>
      <c r="ABJ113" s="437"/>
      <c r="ABK113" s="437"/>
      <c r="ABL113" s="437"/>
      <c r="ABM113" s="437"/>
      <c r="ABN113" s="437"/>
      <c r="ABO113" s="437"/>
      <c r="ABP113" s="437"/>
      <c r="ABQ113" s="437"/>
      <c r="ABR113" s="437"/>
      <c r="ABS113" s="437"/>
      <c r="ABT113" s="437"/>
      <c r="ABU113" s="437"/>
      <c r="ABV113" s="437"/>
      <c r="ABW113" s="437"/>
      <c r="ABX113" s="437"/>
      <c r="ABY113" s="437"/>
      <c r="ABZ113" s="437"/>
      <c r="ACA113" s="437"/>
      <c r="ACB113" s="437"/>
      <c r="ACC113" s="437"/>
      <c r="ACD113" s="437"/>
      <c r="ACE113" s="437"/>
      <c r="ACF113" s="437"/>
      <c r="ACG113" s="437"/>
      <c r="ACH113" s="437"/>
      <c r="ACI113" s="437"/>
      <c r="ACJ113" s="437"/>
      <c r="ACK113" s="437"/>
      <c r="ACL113" s="437"/>
      <c r="ACM113" s="437"/>
      <c r="ACN113" s="437"/>
      <c r="ACO113" s="437"/>
      <c r="ACP113" s="437"/>
      <c r="ACQ113" s="437"/>
      <c r="ACR113" s="437"/>
      <c r="ACS113" s="437"/>
      <c r="ACT113" s="437"/>
      <c r="ACU113" s="437"/>
      <c r="ACV113" s="437"/>
      <c r="ACW113" s="437"/>
      <c r="ACX113" s="437"/>
      <c r="ACY113" s="437"/>
      <c r="ACZ113" s="437"/>
      <c r="ADA113" s="437"/>
      <c r="ADB113" s="437"/>
      <c r="ADC113" s="437"/>
      <c r="ADD113" s="437"/>
      <c r="ADE113" s="437"/>
      <c r="ADF113" s="437"/>
      <c r="ADG113" s="437"/>
      <c r="ADH113" s="437"/>
      <c r="ADI113" s="437"/>
      <c r="ADJ113" s="437"/>
      <c r="ADK113" s="437"/>
      <c r="ADL113" s="437"/>
      <c r="ADM113" s="437"/>
      <c r="ADN113" s="437"/>
      <c r="ADO113" s="437"/>
      <c r="ADP113" s="437"/>
      <c r="ADQ113" s="437"/>
      <c r="ADR113" s="437"/>
      <c r="ADS113" s="437"/>
      <c r="ADT113" s="437"/>
      <c r="ADU113" s="437"/>
      <c r="ADV113" s="437"/>
      <c r="ADW113" s="437"/>
      <c r="ADX113" s="437"/>
      <c r="ADY113" s="437"/>
      <c r="ADZ113" s="437"/>
      <c r="AEA113" s="437"/>
      <c r="AEB113" s="437"/>
      <c r="AEC113" s="437"/>
      <c r="AED113" s="437"/>
      <c r="AEE113" s="437"/>
      <c r="AEF113" s="437"/>
      <c r="AEG113" s="437"/>
      <c r="AEH113" s="437"/>
      <c r="AEI113" s="437"/>
      <c r="AEJ113" s="437"/>
      <c r="AEK113" s="437"/>
      <c r="AEL113" s="437"/>
      <c r="AEM113" s="437"/>
      <c r="AEN113" s="437"/>
      <c r="AEO113" s="437"/>
      <c r="AEP113" s="437"/>
      <c r="AEQ113" s="437"/>
      <c r="AER113" s="437"/>
      <c r="AES113" s="437"/>
      <c r="AET113" s="437"/>
      <c r="AEU113" s="437"/>
      <c r="AEV113" s="437"/>
      <c r="AEW113" s="437"/>
      <c r="AEX113" s="437"/>
      <c r="AEY113" s="437"/>
      <c r="AEZ113" s="437"/>
      <c r="AFA113" s="437"/>
      <c r="AFB113" s="437"/>
      <c r="AFC113" s="437"/>
      <c r="AFD113" s="437"/>
      <c r="AFE113" s="437"/>
      <c r="AFF113" s="437"/>
      <c r="AFG113" s="437"/>
      <c r="AFH113" s="437"/>
      <c r="AFI113" s="437"/>
      <c r="AFJ113" s="437"/>
      <c r="AFK113" s="437"/>
      <c r="AFL113" s="437"/>
      <c r="AFM113" s="437"/>
      <c r="AFN113" s="437"/>
      <c r="AFO113" s="437"/>
      <c r="AFP113" s="437"/>
      <c r="AFQ113" s="437"/>
      <c r="AFR113" s="437"/>
      <c r="AFS113" s="437"/>
      <c r="AFT113" s="437"/>
      <c r="AFU113" s="437"/>
      <c r="AFV113" s="437"/>
      <c r="AFW113" s="437"/>
      <c r="AFX113" s="437"/>
      <c r="AFY113" s="437"/>
      <c r="AFZ113" s="437"/>
      <c r="AGA113" s="437"/>
      <c r="AGB113" s="437"/>
      <c r="AGC113" s="437"/>
      <c r="AGD113" s="437"/>
      <c r="AGE113" s="437"/>
      <c r="AGF113" s="437"/>
      <c r="AGG113" s="437"/>
      <c r="AGH113" s="437"/>
      <c r="AGI113" s="437"/>
      <c r="AGJ113" s="437"/>
      <c r="AGK113" s="437"/>
      <c r="AGL113" s="437"/>
      <c r="AGM113" s="437"/>
      <c r="AGN113" s="437"/>
      <c r="AGO113" s="437"/>
      <c r="AGP113" s="437"/>
      <c r="AGQ113" s="437"/>
      <c r="AGR113" s="437"/>
      <c r="AGS113" s="437"/>
      <c r="AGT113" s="437"/>
      <c r="AGU113" s="437"/>
      <c r="AGV113" s="437"/>
      <c r="AGW113" s="437"/>
      <c r="AGX113" s="437"/>
      <c r="AGY113" s="437"/>
      <c r="AGZ113" s="437"/>
      <c r="AHA113" s="437"/>
      <c r="AHB113" s="437"/>
      <c r="AHC113" s="437"/>
      <c r="AHD113" s="437"/>
      <c r="AHE113" s="437"/>
      <c r="AHF113" s="437"/>
      <c r="AHG113" s="437"/>
      <c r="AHH113" s="437"/>
      <c r="AHI113" s="437"/>
      <c r="AHJ113" s="437"/>
      <c r="AHK113" s="437"/>
      <c r="AHL113" s="437"/>
      <c r="AHM113" s="437"/>
      <c r="AHN113" s="437"/>
      <c r="AHO113" s="437"/>
      <c r="AHP113" s="437"/>
      <c r="AHQ113" s="437"/>
      <c r="AHR113" s="437"/>
      <c r="AHS113" s="437"/>
      <c r="AHT113" s="437"/>
      <c r="AHU113" s="437"/>
      <c r="AHV113" s="437"/>
      <c r="AHW113" s="437"/>
      <c r="AHX113" s="437"/>
      <c r="AHY113" s="437"/>
      <c r="AHZ113" s="437"/>
      <c r="AIA113" s="437"/>
      <c r="AIB113" s="437"/>
      <c r="AIC113" s="437"/>
      <c r="AID113" s="437"/>
      <c r="AIE113" s="437"/>
      <c r="AIF113" s="437"/>
      <c r="AIG113" s="437"/>
      <c r="AIH113" s="437"/>
      <c r="AII113" s="437"/>
      <c r="AIJ113" s="437"/>
      <c r="AIK113" s="437"/>
      <c r="AIL113" s="437"/>
      <c r="AIM113" s="437"/>
      <c r="AIN113" s="437"/>
      <c r="AIO113" s="437"/>
      <c r="AIP113" s="437"/>
      <c r="AIQ113" s="437"/>
      <c r="AIR113" s="437"/>
      <c r="AIS113" s="437"/>
      <c r="AIT113" s="437"/>
      <c r="AIU113" s="437"/>
      <c r="AIV113" s="437"/>
      <c r="AIW113" s="437"/>
      <c r="AIX113" s="437"/>
      <c r="AIY113" s="437"/>
      <c r="AIZ113" s="437"/>
      <c r="AJA113" s="437"/>
      <c r="AJB113" s="437"/>
      <c r="AJC113" s="437"/>
      <c r="AJD113" s="437"/>
      <c r="AJE113" s="437"/>
      <c r="AJF113" s="437"/>
      <c r="AJG113" s="437"/>
      <c r="AJH113" s="437"/>
      <c r="AJI113" s="437"/>
      <c r="AJJ113" s="437"/>
      <c r="AJK113" s="437"/>
      <c r="AJL113" s="437"/>
      <c r="AJM113" s="437"/>
      <c r="AJN113" s="437"/>
      <c r="AJO113" s="437"/>
      <c r="AJP113" s="437"/>
      <c r="AJQ113" s="437"/>
      <c r="AJR113" s="437"/>
      <c r="AJS113" s="437"/>
      <c r="AJT113" s="437"/>
      <c r="AJU113" s="437"/>
      <c r="AJV113" s="437"/>
      <c r="AJW113" s="437"/>
      <c r="AJX113" s="437"/>
      <c r="AJY113" s="437"/>
      <c r="AJZ113" s="437"/>
      <c r="AKA113" s="437"/>
      <c r="AKB113" s="437"/>
      <c r="AKC113" s="437"/>
      <c r="AKD113" s="437"/>
      <c r="AKE113" s="437"/>
      <c r="AKF113" s="437"/>
      <c r="AKG113" s="437"/>
      <c r="AKH113" s="437"/>
      <c r="AKI113" s="437"/>
      <c r="AKJ113" s="437"/>
      <c r="AKK113" s="437"/>
      <c r="AKL113" s="437"/>
      <c r="AKM113" s="437"/>
      <c r="AKN113" s="437"/>
      <c r="AKO113" s="437"/>
      <c r="AKP113" s="437"/>
      <c r="AKQ113" s="437"/>
      <c r="AKR113" s="437"/>
      <c r="AKS113" s="437"/>
      <c r="AKT113" s="437"/>
      <c r="AKU113" s="437"/>
      <c r="AKV113" s="437"/>
      <c r="AKW113" s="437"/>
      <c r="AKX113" s="437"/>
      <c r="AKY113" s="437"/>
      <c r="AKZ113" s="437"/>
      <c r="ALA113" s="437"/>
      <c r="ALB113" s="437"/>
      <c r="ALC113" s="437"/>
      <c r="ALD113" s="437"/>
      <c r="ALE113" s="437"/>
      <c r="ALF113" s="437"/>
      <c r="ALG113" s="437"/>
      <c r="ALH113" s="437"/>
      <c r="ALI113" s="437"/>
      <c r="ALJ113" s="437"/>
      <c r="ALK113" s="437"/>
      <c r="ALL113" s="437"/>
      <c r="ALM113" s="437"/>
      <c r="ALN113" s="437"/>
      <c r="ALO113" s="437"/>
      <c r="ALP113" s="437"/>
      <c r="ALQ113" s="437"/>
      <c r="ALR113" s="437"/>
      <c r="ALS113" s="437"/>
      <c r="ALT113" s="437"/>
      <c r="ALU113" s="437"/>
      <c r="ALV113" s="437"/>
      <c r="ALW113" s="437"/>
      <c r="ALX113" s="437"/>
      <c r="ALY113" s="437"/>
      <c r="ALZ113" s="437"/>
      <c r="AMA113" s="437"/>
      <c r="AMB113" s="437"/>
      <c r="AMC113" s="437"/>
      <c r="AMD113" s="437"/>
      <c r="AME113" s="437"/>
      <c r="AMF113" s="437"/>
      <c r="AMG113" s="437"/>
      <c r="AMH113" s="437"/>
      <c r="AMI113" s="437"/>
      <c r="AMJ113" s="437"/>
      <c r="AMK113" s="437"/>
      <c r="AML113" s="437"/>
      <c r="AMM113" s="437"/>
      <c r="AMN113" s="437"/>
      <c r="AMO113" s="437"/>
      <c r="AMP113" s="437"/>
      <c r="AMQ113" s="437"/>
      <c r="AMR113" s="437"/>
      <c r="AMS113" s="437"/>
      <c r="AMT113" s="437"/>
      <c r="AMU113" s="437"/>
      <c r="AMV113" s="437"/>
      <c r="AMW113" s="437"/>
      <c r="AMX113" s="437"/>
      <c r="AMY113" s="437"/>
      <c r="AMZ113" s="437"/>
      <c r="ANA113" s="437"/>
      <c r="ANB113" s="437"/>
      <c r="ANC113" s="437"/>
      <c r="AND113" s="437"/>
      <c r="ANE113" s="437"/>
      <c r="ANF113" s="437"/>
      <c r="ANG113" s="437"/>
      <c r="ANH113" s="437"/>
      <c r="ANI113" s="437"/>
      <c r="ANJ113" s="437"/>
      <c r="ANK113" s="437"/>
      <c r="ANL113" s="437"/>
      <c r="ANM113" s="437"/>
      <c r="ANN113" s="437"/>
      <c r="ANO113" s="437"/>
      <c r="ANP113" s="437"/>
      <c r="ANQ113" s="437"/>
      <c r="ANR113" s="437"/>
      <c r="ANS113" s="437"/>
      <c r="ANT113" s="437"/>
      <c r="ANU113" s="437"/>
      <c r="ANV113" s="437"/>
      <c r="ANW113" s="437"/>
      <c r="ANX113" s="437"/>
      <c r="ANY113" s="437"/>
      <c r="ANZ113" s="437"/>
      <c r="AOA113" s="437"/>
      <c r="AOB113" s="437"/>
      <c r="AOC113" s="437"/>
      <c r="AOD113" s="437"/>
      <c r="AOE113" s="437"/>
      <c r="AOF113" s="437"/>
      <c r="AOG113" s="437"/>
      <c r="AOH113" s="437"/>
      <c r="AOI113" s="437"/>
      <c r="AOJ113" s="437"/>
      <c r="AOK113" s="437"/>
      <c r="AOL113" s="437"/>
      <c r="AOM113" s="437"/>
      <c r="AON113" s="437"/>
      <c r="AOO113" s="437"/>
      <c r="AOP113" s="437"/>
      <c r="AOQ113" s="437"/>
      <c r="AOR113" s="437"/>
      <c r="AOS113" s="437"/>
      <c r="AOT113" s="437"/>
      <c r="AOU113" s="437"/>
      <c r="AOV113" s="437"/>
      <c r="AOW113" s="437"/>
      <c r="AOX113" s="437"/>
      <c r="AOY113" s="437"/>
      <c r="AOZ113" s="437"/>
      <c r="APA113" s="437"/>
      <c r="APB113" s="437"/>
      <c r="APC113" s="437"/>
      <c r="APD113" s="437"/>
      <c r="APE113" s="437"/>
      <c r="APF113" s="437"/>
      <c r="APG113" s="437"/>
      <c r="APH113" s="437"/>
      <c r="API113" s="437"/>
      <c r="APJ113" s="437"/>
      <c r="APK113" s="437"/>
      <c r="APL113" s="437"/>
      <c r="APM113" s="437"/>
      <c r="APN113" s="437"/>
      <c r="APO113" s="437"/>
      <c r="APP113" s="437"/>
      <c r="APQ113" s="437"/>
      <c r="APR113" s="437"/>
      <c r="APS113" s="437"/>
      <c r="APT113" s="437"/>
      <c r="APU113" s="437"/>
      <c r="APV113" s="437"/>
      <c r="APW113" s="437"/>
      <c r="APX113" s="437"/>
      <c r="APY113" s="437"/>
      <c r="APZ113" s="437"/>
      <c r="AQA113" s="437"/>
      <c r="AQB113" s="437"/>
      <c r="AQC113" s="437"/>
      <c r="AQD113" s="437"/>
      <c r="AQE113" s="437"/>
      <c r="AQF113" s="437"/>
      <c r="AQG113" s="437"/>
      <c r="AQH113" s="437"/>
      <c r="AQI113" s="437"/>
      <c r="AQJ113" s="437"/>
      <c r="AQK113" s="437"/>
      <c r="AQL113" s="437"/>
      <c r="AQM113" s="437"/>
      <c r="AQN113" s="437"/>
      <c r="AQO113" s="437"/>
      <c r="AQP113" s="437"/>
      <c r="AQQ113" s="437"/>
      <c r="AQR113" s="437"/>
      <c r="AQS113" s="437"/>
      <c r="AQT113" s="437"/>
      <c r="AQU113" s="437"/>
      <c r="AQV113" s="437"/>
      <c r="AQW113" s="437"/>
      <c r="AQX113" s="437"/>
      <c r="AQY113" s="437"/>
      <c r="AQZ113" s="437"/>
      <c r="ARA113" s="437"/>
      <c r="ARB113" s="437"/>
      <c r="ARC113" s="437"/>
      <c r="ARD113" s="437"/>
      <c r="ARE113" s="437"/>
      <c r="ARF113" s="437"/>
      <c r="ARG113" s="437"/>
      <c r="ARH113" s="437"/>
      <c r="ARI113" s="437"/>
      <c r="ARJ113" s="437"/>
      <c r="ARK113" s="437"/>
      <c r="ARL113" s="437"/>
      <c r="ARM113" s="437"/>
      <c r="ARN113" s="437"/>
      <c r="ARO113" s="437"/>
      <c r="ARP113" s="437"/>
      <c r="ARQ113" s="437"/>
      <c r="ARR113" s="437"/>
      <c r="ARS113" s="437"/>
      <c r="ART113" s="437"/>
      <c r="ARU113" s="437"/>
      <c r="ARV113" s="437"/>
      <c r="ARW113" s="437"/>
      <c r="ARX113" s="437"/>
      <c r="ARY113" s="437"/>
      <c r="ARZ113" s="437"/>
      <c r="ASA113" s="437"/>
      <c r="ASB113" s="437"/>
      <c r="ASC113" s="437"/>
      <c r="ASD113" s="437"/>
      <c r="ASE113" s="437"/>
      <c r="ASF113" s="437"/>
      <c r="ASG113" s="437"/>
      <c r="ASH113" s="437"/>
      <c r="ASI113" s="437"/>
      <c r="ASJ113" s="437"/>
      <c r="ASK113" s="437"/>
      <c r="ASL113" s="437"/>
      <c r="ASM113" s="437"/>
      <c r="ASN113" s="437"/>
      <c r="ASO113" s="437"/>
      <c r="ASP113" s="437"/>
      <c r="ASQ113" s="437"/>
      <c r="ASR113" s="437"/>
      <c r="ASS113" s="437"/>
      <c r="AST113" s="437"/>
      <c r="ASU113" s="437"/>
      <c r="ASV113" s="437"/>
      <c r="ASW113" s="437"/>
      <c r="ASX113" s="437"/>
      <c r="ASY113" s="437"/>
      <c r="ASZ113" s="437"/>
      <c r="ATA113" s="437"/>
      <c r="ATB113" s="437"/>
      <c r="ATC113" s="437"/>
      <c r="ATD113" s="437"/>
      <c r="ATE113" s="437"/>
      <c r="ATF113" s="437"/>
      <c r="ATG113" s="437"/>
      <c r="ATH113" s="437"/>
      <c r="ATI113" s="437"/>
    </row>
    <row r="114" spans="1:1205" s="428" customFormat="1" ht="15.6" customHeight="1" x14ac:dyDescent="0.3">
      <c r="A114" s="632" t="s">
        <v>549</v>
      </c>
      <c r="B114" s="633" t="s">
        <v>19</v>
      </c>
      <c r="C114" s="599" t="s">
        <v>550</v>
      </c>
      <c r="D114" s="600">
        <v>2</v>
      </c>
      <c r="E114" s="408">
        <f>IF(D114*15=0,"",D114*15)</f>
        <v>30</v>
      </c>
      <c r="F114" s="602"/>
      <c r="G114" s="601"/>
      <c r="H114" s="602">
        <v>3</v>
      </c>
      <c r="I114" s="603" t="s">
        <v>79</v>
      </c>
      <c r="J114" s="604"/>
      <c r="K114" s="601"/>
      <c r="L114" s="602"/>
      <c r="M114" s="601"/>
      <c r="N114" s="602"/>
      <c r="O114" s="605"/>
      <c r="P114" s="602"/>
      <c r="Q114" s="601"/>
      <c r="R114" s="602"/>
      <c r="S114" s="601"/>
      <c r="T114" s="602"/>
      <c r="U114" s="603"/>
      <c r="V114" s="604"/>
      <c r="W114" s="601"/>
      <c r="X114" s="602"/>
      <c r="Y114" s="601"/>
      <c r="Z114" s="602"/>
      <c r="AA114" s="605"/>
      <c r="AB114" s="602"/>
      <c r="AC114" s="601"/>
      <c r="AD114" s="602"/>
      <c r="AE114" s="601"/>
      <c r="AF114" s="602"/>
      <c r="AG114" s="603"/>
      <c r="AH114" s="606"/>
      <c r="AI114" s="601"/>
      <c r="AJ114" s="607"/>
      <c r="AK114" s="608"/>
      <c r="AL114" s="607"/>
      <c r="AM114" s="609"/>
      <c r="AN114" s="602"/>
      <c r="AO114" s="601"/>
      <c r="AP114" s="602"/>
      <c r="AQ114" s="601"/>
      <c r="AR114" s="602"/>
      <c r="AS114" s="605"/>
      <c r="AT114" s="602"/>
      <c r="AU114" s="610"/>
      <c r="AV114" s="602"/>
      <c r="AW114" s="601"/>
      <c r="AX114" s="602"/>
      <c r="AY114" s="602"/>
      <c r="AZ114" s="611"/>
      <c r="BA114" s="612"/>
      <c r="BB114" s="612"/>
      <c r="BC114" s="613"/>
      <c r="BD114" s="614"/>
      <c r="BE114" s="615"/>
      <c r="BF114" s="524" t="s">
        <v>486</v>
      </c>
      <c r="BG114" s="634" t="s">
        <v>551</v>
      </c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/>
      <c r="CO114" s="437"/>
      <c r="CP114" s="437"/>
      <c r="CQ114" s="437"/>
      <c r="CR114" s="437"/>
      <c r="CS114" s="437"/>
      <c r="CT114" s="437"/>
      <c r="CU114" s="437"/>
      <c r="CV114" s="437"/>
      <c r="CW114" s="437"/>
      <c r="CX114" s="437"/>
      <c r="CY114" s="437"/>
      <c r="CZ114" s="437"/>
      <c r="DA114" s="437"/>
      <c r="DB114" s="437"/>
      <c r="DC114" s="437"/>
      <c r="DD114" s="437"/>
      <c r="DE114" s="437"/>
      <c r="DF114" s="437"/>
      <c r="DG114" s="437"/>
      <c r="DH114" s="437"/>
      <c r="DI114" s="437"/>
      <c r="DJ114" s="437"/>
      <c r="DK114" s="437"/>
      <c r="DL114" s="437"/>
      <c r="DM114" s="437"/>
      <c r="DN114" s="437"/>
      <c r="DO114" s="437"/>
      <c r="DP114" s="437"/>
      <c r="DQ114" s="437"/>
      <c r="DR114" s="437"/>
      <c r="DS114" s="437"/>
      <c r="DT114" s="437"/>
      <c r="DU114" s="437"/>
      <c r="DV114" s="437"/>
      <c r="DW114" s="437"/>
      <c r="DX114" s="437"/>
      <c r="DY114" s="437"/>
      <c r="DZ114" s="437"/>
      <c r="EA114" s="437"/>
      <c r="EB114" s="437"/>
      <c r="EC114" s="437"/>
      <c r="ED114" s="437"/>
      <c r="EE114" s="437"/>
      <c r="EF114" s="437"/>
      <c r="EG114" s="437"/>
      <c r="EH114" s="437"/>
      <c r="EI114" s="437"/>
      <c r="EJ114" s="437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7"/>
      <c r="EW114" s="437"/>
      <c r="EX114" s="437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437"/>
      <c r="FL114" s="437"/>
      <c r="FM114" s="437"/>
      <c r="FN114" s="437"/>
      <c r="FO114" s="437"/>
      <c r="FP114" s="437"/>
      <c r="FQ114" s="437"/>
      <c r="FR114" s="437"/>
      <c r="FS114" s="437"/>
      <c r="FT114" s="437"/>
      <c r="FU114" s="437"/>
      <c r="FV114" s="437"/>
      <c r="FW114" s="437"/>
      <c r="FX114" s="437"/>
      <c r="FY114" s="437"/>
      <c r="FZ114" s="437"/>
      <c r="GA114" s="437"/>
      <c r="GB114" s="437"/>
      <c r="GC114" s="437"/>
      <c r="GD114" s="437"/>
      <c r="GE114" s="437"/>
      <c r="GF114" s="437"/>
      <c r="GG114" s="437"/>
      <c r="GH114" s="437"/>
      <c r="GI114" s="437"/>
      <c r="GJ114" s="437"/>
      <c r="MG114" s="437"/>
      <c r="MH114" s="437"/>
      <c r="MI114" s="437"/>
      <c r="MJ114" s="437"/>
      <c r="MK114" s="437"/>
      <c r="ML114" s="437"/>
      <c r="MM114" s="437"/>
      <c r="MN114" s="437"/>
      <c r="MO114" s="437"/>
      <c r="MP114" s="437"/>
      <c r="MQ114" s="437"/>
      <c r="MR114" s="437"/>
      <c r="MS114" s="437"/>
      <c r="MT114" s="437"/>
      <c r="MU114" s="437"/>
      <c r="MV114" s="437"/>
      <c r="MW114" s="437"/>
      <c r="MX114" s="437"/>
      <c r="MY114" s="437"/>
      <c r="MZ114" s="437"/>
      <c r="NA114" s="437"/>
      <c r="NB114" s="437"/>
      <c r="NC114" s="437"/>
      <c r="ND114" s="437"/>
      <c r="NE114" s="437"/>
      <c r="NF114" s="437"/>
      <c r="NG114" s="437"/>
      <c r="NH114" s="437"/>
      <c r="NI114" s="437"/>
      <c r="NJ114" s="437"/>
      <c r="NK114" s="437"/>
      <c r="NL114" s="437"/>
      <c r="NM114" s="437"/>
      <c r="NN114" s="437"/>
      <c r="NO114" s="437"/>
      <c r="NP114" s="437"/>
      <c r="NQ114" s="437"/>
      <c r="NR114" s="437"/>
      <c r="NS114" s="437"/>
      <c r="NT114" s="437"/>
      <c r="NU114" s="437"/>
      <c r="NV114" s="437"/>
      <c r="NW114" s="437"/>
      <c r="NX114" s="437"/>
      <c r="NY114" s="437"/>
      <c r="NZ114" s="437"/>
      <c r="OA114" s="437"/>
      <c r="OB114" s="437"/>
      <c r="OC114" s="437"/>
      <c r="OD114" s="437"/>
      <c r="OE114" s="437"/>
      <c r="OF114" s="437"/>
      <c r="OG114" s="437"/>
      <c r="OH114" s="437"/>
      <c r="OI114" s="437"/>
      <c r="OJ114" s="437"/>
      <c r="OK114" s="437"/>
      <c r="OL114" s="437"/>
      <c r="OM114" s="437"/>
      <c r="ON114" s="437"/>
      <c r="OO114" s="437"/>
      <c r="OP114" s="437"/>
      <c r="OQ114" s="437"/>
      <c r="OR114" s="437"/>
      <c r="OS114" s="437"/>
      <c r="OT114" s="437"/>
      <c r="OU114" s="437"/>
      <c r="OV114" s="437"/>
      <c r="OW114" s="437"/>
      <c r="OX114" s="437"/>
      <c r="OY114" s="437"/>
      <c r="OZ114" s="437"/>
      <c r="PA114" s="437"/>
      <c r="PB114" s="437"/>
      <c r="PC114" s="437"/>
      <c r="PD114" s="437"/>
      <c r="PE114" s="437"/>
      <c r="PF114" s="437"/>
      <c r="PG114" s="437"/>
      <c r="PH114" s="437"/>
      <c r="PI114" s="437"/>
      <c r="PJ114" s="437"/>
      <c r="PK114" s="437"/>
      <c r="PL114" s="437"/>
      <c r="PM114" s="437"/>
      <c r="PN114" s="437"/>
      <c r="PO114" s="437"/>
      <c r="PP114" s="437"/>
      <c r="PQ114" s="437"/>
      <c r="PR114" s="437"/>
      <c r="PS114" s="437"/>
      <c r="PT114" s="437"/>
      <c r="PU114" s="437"/>
      <c r="PV114" s="437"/>
      <c r="PW114" s="437"/>
      <c r="PX114" s="437"/>
      <c r="PY114" s="437"/>
      <c r="PZ114" s="437"/>
      <c r="QA114" s="437"/>
      <c r="QB114" s="437"/>
      <c r="QC114" s="437"/>
      <c r="QD114" s="437"/>
      <c r="QE114" s="437"/>
      <c r="QF114" s="437"/>
      <c r="QG114" s="437"/>
      <c r="QH114" s="437"/>
      <c r="QI114" s="437"/>
      <c r="QJ114" s="437"/>
      <c r="QK114" s="437"/>
      <c r="QL114" s="437"/>
      <c r="QM114" s="437"/>
      <c r="QN114" s="437"/>
      <c r="QO114" s="437"/>
      <c r="QP114" s="437"/>
      <c r="QQ114" s="437"/>
      <c r="QR114" s="437"/>
      <c r="QS114" s="437"/>
      <c r="QT114" s="437"/>
      <c r="QU114" s="437"/>
      <c r="QV114" s="437"/>
      <c r="QW114" s="437"/>
      <c r="QX114" s="437"/>
      <c r="QY114" s="437"/>
      <c r="QZ114" s="437"/>
      <c r="RA114" s="437"/>
      <c r="RB114" s="437"/>
      <c r="RC114" s="437"/>
      <c r="RD114" s="437"/>
      <c r="RE114" s="437"/>
      <c r="RF114" s="437"/>
      <c r="RG114" s="437"/>
      <c r="RH114" s="437"/>
      <c r="RI114" s="437"/>
      <c r="RJ114" s="437"/>
      <c r="RK114" s="437"/>
      <c r="RL114" s="437"/>
      <c r="RM114" s="437"/>
      <c r="RN114" s="437"/>
      <c r="RO114" s="437"/>
      <c r="RP114" s="437"/>
      <c r="RQ114" s="437"/>
      <c r="RR114" s="437"/>
      <c r="RS114" s="437"/>
      <c r="RT114" s="437"/>
      <c r="RU114" s="437"/>
      <c r="RV114" s="437"/>
      <c r="RW114" s="437"/>
      <c r="RX114" s="437"/>
      <c r="RY114" s="437"/>
      <c r="RZ114" s="437"/>
      <c r="SA114" s="437"/>
      <c r="SB114" s="437"/>
      <c r="SC114" s="437"/>
      <c r="SD114" s="437"/>
      <c r="SE114" s="437"/>
      <c r="SF114" s="437"/>
      <c r="SG114" s="437"/>
      <c r="SH114" s="437"/>
      <c r="SI114" s="437"/>
      <c r="SJ114" s="437"/>
      <c r="SK114" s="437"/>
      <c r="SL114" s="437"/>
      <c r="SM114" s="437"/>
      <c r="SN114" s="437"/>
      <c r="SO114" s="437"/>
      <c r="SP114" s="437"/>
      <c r="SQ114" s="437"/>
      <c r="SR114" s="437"/>
      <c r="SS114" s="437"/>
      <c r="ST114" s="437"/>
      <c r="SU114" s="437"/>
      <c r="SV114" s="437"/>
      <c r="SW114" s="437"/>
      <c r="SX114" s="437"/>
      <c r="SY114" s="437"/>
      <c r="SZ114" s="437"/>
      <c r="TA114" s="437"/>
      <c r="TB114" s="437"/>
      <c r="TC114" s="437"/>
      <c r="TD114" s="437"/>
      <c r="TE114" s="437"/>
      <c r="TF114" s="437"/>
      <c r="TG114" s="437"/>
      <c r="TH114" s="437"/>
      <c r="TI114" s="437"/>
      <c r="TJ114" s="437"/>
      <c r="TK114" s="437"/>
      <c r="TL114" s="437"/>
      <c r="TM114" s="437"/>
      <c r="TN114" s="437"/>
      <c r="TO114" s="437"/>
      <c r="TP114" s="437"/>
      <c r="TQ114" s="437"/>
      <c r="TR114" s="437"/>
      <c r="TS114" s="437"/>
      <c r="TT114" s="437"/>
      <c r="TU114" s="437"/>
      <c r="TV114" s="437"/>
      <c r="TW114" s="437"/>
      <c r="TX114" s="437"/>
      <c r="TY114" s="437"/>
      <c r="TZ114" s="437"/>
      <c r="UA114" s="437"/>
      <c r="UB114" s="437"/>
      <c r="UC114" s="437"/>
      <c r="UD114" s="437"/>
      <c r="UE114" s="437"/>
      <c r="UF114" s="437"/>
      <c r="UG114" s="437"/>
      <c r="UH114" s="437"/>
      <c r="UI114" s="437"/>
      <c r="UJ114" s="437"/>
      <c r="UK114" s="437"/>
      <c r="UL114" s="437"/>
      <c r="UM114" s="437"/>
      <c r="UN114" s="437"/>
      <c r="UO114" s="437"/>
      <c r="UP114" s="437"/>
      <c r="UQ114" s="437"/>
      <c r="UR114" s="437"/>
      <c r="US114" s="437"/>
      <c r="UT114" s="437"/>
      <c r="UU114" s="437"/>
      <c r="UV114" s="437"/>
      <c r="UW114" s="437"/>
      <c r="UX114" s="437"/>
      <c r="UY114" s="437"/>
      <c r="UZ114" s="437"/>
      <c r="VA114" s="437"/>
      <c r="VB114" s="437"/>
      <c r="VC114" s="437"/>
      <c r="VD114" s="437"/>
      <c r="VE114" s="437"/>
      <c r="VF114" s="437"/>
      <c r="VG114" s="437"/>
      <c r="VH114" s="437"/>
      <c r="VI114" s="437"/>
      <c r="VJ114" s="437"/>
      <c r="VK114" s="437"/>
      <c r="VL114" s="437"/>
      <c r="VM114" s="437"/>
      <c r="VN114" s="437"/>
      <c r="VO114" s="437"/>
      <c r="VP114" s="437"/>
      <c r="VQ114" s="437"/>
      <c r="VR114" s="437"/>
      <c r="VS114" s="437"/>
      <c r="VT114" s="437"/>
      <c r="VU114" s="437"/>
      <c r="VV114" s="437"/>
      <c r="VW114" s="437"/>
      <c r="VX114" s="437"/>
      <c r="VY114" s="437"/>
      <c r="VZ114" s="437"/>
      <c r="WA114" s="437"/>
      <c r="WB114" s="437"/>
      <c r="WC114" s="437"/>
      <c r="WD114" s="437"/>
      <c r="WE114" s="437"/>
      <c r="WF114" s="437"/>
      <c r="WG114" s="437"/>
      <c r="WH114" s="437"/>
      <c r="WI114" s="437"/>
      <c r="WJ114" s="437"/>
      <c r="WK114" s="437"/>
      <c r="WL114" s="437"/>
      <c r="WM114" s="437"/>
      <c r="WN114" s="437"/>
      <c r="WO114" s="437"/>
      <c r="WP114" s="437"/>
      <c r="WQ114" s="437"/>
      <c r="WR114" s="437"/>
      <c r="WS114" s="437"/>
      <c r="WT114" s="437"/>
      <c r="WU114" s="437"/>
      <c r="WV114" s="437"/>
      <c r="WW114" s="437"/>
      <c r="WX114" s="437"/>
      <c r="WY114" s="437"/>
      <c r="WZ114" s="437"/>
      <c r="XA114" s="437"/>
      <c r="XB114" s="437"/>
      <c r="XC114" s="437"/>
      <c r="XD114" s="437"/>
      <c r="XE114" s="437"/>
      <c r="XF114" s="437"/>
      <c r="XG114" s="437"/>
      <c r="XH114" s="437"/>
      <c r="XI114" s="437"/>
      <c r="XJ114" s="437"/>
      <c r="XK114" s="437"/>
      <c r="XL114" s="437"/>
      <c r="XM114" s="437"/>
      <c r="XN114" s="437"/>
      <c r="XO114" s="437"/>
      <c r="XP114" s="437"/>
      <c r="XQ114" s="437"/>
      <c r="XR114" s="437"/>
      <c r="XS114" s="437"/>
      <c r="XT114" s="437"/>
      <c r="XU114" s="437"/>
      <c r="XV114" s="437"/>
      <c r="XW114" s="437"/>
      <c r="XX114" s="437"/>
      <c r="XY114" s="437"/>
      <c r="XZ114" s="437"/>
      <c r="YA114" s="437"/>
      <c r="YB114" s="437"/>
      <c r="YC114" s="437"/>
      <c r="YD114" s="437"/>
      <c r="YE114" s="437"/>
      <c r="YF114" s="437"/>
      <c r="YG114" s="437"/>
      <c r="YH114" s="437"/>
      <c r="YI114" s="437"/>
      <c r="YJ114" s="437"/>
      <c r="YK114" s="437"/>
      <c r="YL114" s="437"/>
      <c r="YM114" s="437"/>
      <c r="YN114" s="437"/>
      <c r="YO114" s="437"/>
      <c r="YP114" s="437"/>
      <c r="YQ114" s="437"/>
      <c r="YR114" s="437"/>
      <c r="YS114" s="437"/>
      <c r="YT114" s="437"/>
      <c r="YU114" s="437"/>
      <c r="YV114" s="437"/>
      <c r="YW114" s="437"/>
      <c r="YX114" s="437"/>
      <c r="YY114" s="437"/>
      <c r="YZ114" s="437"/>
      <c r="ZA114" s="437"/>
      <c r="ZB114" s="437"/>
      <c r="ZC114" s="437"/>
      <c r="ZD114" s="437"/>
      <c r="ZE114" s="437"/>
      <c r="ZF114" s="437"/>
      <c r="ZG114" s="437"/>
      <c r="ZH114" s="437"/>
      <c r="ZI114" s="437"/>
      <c r="ZJ114" s="437"/>
      <c r="ZK114" s="437"/>
      <c r="ZL114" s="437"/>
      <c r="ZM114" s="437"/>
      <c r="ZN114" s="437"/>
      <c r="ZO114" s="437"/>
      <c r="ZP114" s="437"/>
      <c r="ZQ114" s="437"/>
      <c r="ZR114" s="437"/>
      <c r="ZS114" s="437"/>
      <c r="ZT114" s="437"/>
      <c r="ZU114" s="437"/>
      <c r="ZV114" s="437"/>
      <c r="ZW114" s="437"/>
      <c r="ZX114" s="437"/>
      <c r="ZY114" s="437"/>
      <c r="ZZ114" s="437"/>
      <c r="AAA114" s="437"/>
      <c r="AAB114" s="437"/>
      <c r="AAC114" s="437"/>
      <c r="AAD114" s="437"/>
      <c r="AAE114" s="437"/>
      <c r="AAF114" s="437"/>
      <c r="AAG114" s="437"/>
      <c r="AAH114" s="437"/>
      <c r="AAI114" s="437"/>
      <c r="AAJ114" s="437"/>
      <c r="AAK114" s="437"/>
      <c r="AAL114" s="437"/>
      <c r="AAM114" s="437"/>
      <c r="AAN114" s="437"/>
      <c r="AAO114" s="437"/>
      <c r="AAP114" s="437"/>
      <c r="AAQ114" s="437"/>
      <c r="AAR114" s="437"/>
      <c r="AAS114" s="437"/>
      <c r="AAT114" s="437"/>
      <c r="AAU114" s="437"/>
      <c r="AAV114" s="437"/>
      <c r="AAW114" s="437"/>
      <c r="AAX114" s="437"/>
      <c r="AAY114" s="437"/>
      <c r="AAZ114" s="437"/>
      <c r="ABA114" s="437"/>
      <c r="ABB114" s="437"/>
      <c r="ABC114" s="437"/>
      <c r="ABD114" s="437"/>
      <c r="ABE114" s="437"/>
      <c r="ABF114" s="437"/>
      <c r="ABG114" s="437"/>
      <c r="ABH114" s="437"/>
      <c r="ABI114" s="437"/>
      <c r="ABJ114" s="437"/>
      <c r="ABK114" s="437"/>
      <c r="ABL114" s="437"/>
      <c r="ABM114" s="437"/>
      <c r="ABN114" s="437"/>
      <c r="ABO114" s="437"/>
      <c r="ABP114" s="437"/>
      <c r="ABQ114" s="437"/>
      <c r="ABR114" s="437"/>
      <c r="ABS114" s="437"/>
      <c r="ABT114" s="437"/>
      <c r="ABU114" s="437"/>
      <c r="ABV114" s="437"/>
      <c r="ABW114" s="437"/>
      <c r="ABX114" s="437"/>
      <c r="ABY114" s="437"/>
      <c r="ABZ114" s="437"/>
      <c r="ACA114" s="437"/>
      <c r="ACB114" s="437"/>
      <c r="ACC114" s="437"/>
      <c r="ACD114" s="437"/>
      <c r="ACE114" s="437"/>
      <c r="ACF114" s="437"/>
      <c r="ACG114" s="437"/>
      <c r="ACH114" s="437"/>
      <c r="ACI114" s="437"/>
      <c r="ACJ114" s="437"/>
      <c r="ACK114" s="437"/>
      <c r="ACL114" s="437"/>
      <c r="ACM114" s="437"/>
      <c r="ACN114" s="437"/>
      <c r="ACO114" s="437"/>
      <c r="ACP114" s="437"/>
      <c r="ACQ114" s="437"/>
      <c r="ACR114" s="437"/>
      <c r="ACS114" s="437"/>
      <c r="ACT114" s="437"/>
      <c r="ACU114" s="437"/>
      <c r="ACV114" s="437"/>
      <c r="ACW114" s="437"/>
      <c r="ACX114" s="437"/>
      <c r="ACY114" s="437"/>
      <c r="ACZ114" s="437"/>
      <c r="ADA114" s="437"/>
      <c r="ADB114" s="437"/>
      <c r="ADC114" s="437"/>
      <c r="ADD114" s="437"/>
      <c r="ADE114" s="437"/>
      <c r="ADF114" s="437"/>
      <c r="ADG114" s="437"/>
      <c r="ADH114" s="437"/>
      <c r="ADI114" s="437"/>
      <c r="ADJ114" s="437"/>
      <c r="ADK114" s="437"/>
      <c r="ADL114" s="437"/>
      <c r="ADM114" s="437"/>
      <c r="ADN114" s="437"/>
      <c r="ADO114" s="437"/>
      <c r="ADP114" s="437"/>
      <c r="ADQ114" s="437"/>
      <c r="ADR114" s="437"/>
      <c r="ADS114" s="437"/>
      <c r="ADT114" s="437"/>
      <c r="ADU114" s="437"/>
      <c r="ADV114" s="437"/>
      <c r="ADW114" s="437"/>
      <c r="ADX114" s="437"/>
      <c r="ADY114" s="437"/>
      <c r="ADZ114" s="437"/>
      <c r="AEA114" s="437"/>
      <c r="AEB114" s="437"/>
      <c r="AEC114" s="437"/>
      <c r="AED114" s="437"/>
      <c r="AEE114" s="437"/>
      <c r="AEF114" s="437"/>
      <c r="AEG114" s="437"/>
      <c r="AEH114" s="437"/>
      <c r="AEI114" s="437"/>
      <c r="AEJ114" s="437"/>
      <c r="AEK114" s="437"/>
      <c r="AEL114" s="437"/>
      <c r="AEM114" s="437"/>
      <c r="AEN114" s="437"/>
      <c r="AEO114" s="437"/>
      <c r="AEP114" s="437"/>
      <c r="AEQ114" s="437"/>
      <c r="AER114" s="437"/>
      <c r="AES114" s="437"/>
      <c r="AET114" s="437"/>
      <c r="AEU114" s="437"/>
      <c r="AEV114" s="437"/>
      <c r="AEW114" s="437"/>
      <c r="AEX114" s="437"/>
      <c r="AEY114" s="437"/>
      <c r="AEZ114" s="437"/>
      <c r="AFA114" s="437"/>
      <c r="AFB114" s="437"/>
      <c r="AFC114" s="437"/>
      <c r="AFD114" s="437"/>
      <c r="AFE114" s="437"/>
      <c r="AFF114" s="437"/>
      <c r="AFG114" s="437"/>
      <c r="AFH114" s="437"/>
      <c r="AFI114" s="437"/>
      <c r="AFJ114" s="437"/>
      <c r="AFK114" s="437"/>
      <c r="AFL114" s="437"/>
      <c r="AFM114" s="437"/>
      <c r="AFN114" s="437"/>
      <c r="AFO114" s="437"/>
      <c r="AFP114" s="437"/>
      <c r="AFQ114" s="437"/>
      <c r="AFR114" s="437"/>
      <c r="AFS114" s="437"/>
      <c r="AFT114" s="437"/>
      <c r="AFU114" s="437"/>
      <c r="AFV114" s="437"/>
      <c r="AFW114" s="437"/>
      <c r="AFX114" s="437"/>
      <c r="AFY114" s="437"/>
      <c r="AFZ114" s="437"/>
      <c r="AGA114" s="437"/>
      <c r="AGB114" s="437"/>
      <c r="AGC114" s="437"/>
      <c r="AGD114" s="437"/>
      <c r="AGE114" s="437"/>
      <c r="AGF114" s="437"/>
      <c r="AGG114" s="437"/>
      <c r="AGH114" s="437"/>
      <c r="AGI114" s="437"/>
      <c r="AGJ114" s="437"/>
      <c r="AGK114" s="437"/>
      <c r="AGL114" s="437"/>
      <c r="AGM114" s="437"/>
      <c r="AGN114" s="437"/>
      <c r="AGO114" s="437"/>
      <c r="AGP114" s="437"/>
      <c r="AGQ114" s="437"/>
      <c r="AGR114" s="437"/>
      <c r="AGS114" s="437"/>
      <c r="AGT114" s="437"/>
      <c r="AGU114" s="437"/>
      <c r="AGV114" s="437"/>
      <c r="AGW114" s="437"/>
      <c r="AGX114" s="437"/>
      <c r="AGY114" s="437"/>
      <c r="AGZ114" s="437"/>
      <c r="AHA114" s="437"/>
      <c r="AHB114" s="437"/>
      <c r="AHC114" s="437"/>
      <c r="AHD114" s="437"/>
      <c r="AHE114" s="437"/>
      <c r="AHF114" s="437"/>
      <c r="AHG114" s="437"/>
      <c r="AHH114" s="437"/>
      <c r="AHI114" s="437"/>
      <c r="AHJ114" s="437"/>
      <c r="AHK114" s="437"/>
      <c r="AHL114" s="437"/>
      <c r="AHM114" s="437"/>
      <c r="AHN114" s="437"/>
      <c r="AHO114" s="437"/>
      <c r="AHP114" s="437"/>
      <c r="AHQ114" s="437"/>
      <c r="AHR114" s="437"/>
      <c r="AHS114" s="437"/>
      <c r="AHT114" s="437"/>
      <c r="AHU114" s="437"/>
      <c r="AHV114" s="437"/>
      <c r="AHW114" s="437"/>
      <c r="AHX114" s="437"/>
      <c r="AHY114" s="437"/>
      <c r="AHZ114" s="437"/>
      <c r="AIA114" s="437"/>
      <c r="AIB114" s="437"/>
      <c r="AIC114" s="437"/>
      <c r="AID114" s="437"/>
      <c r="AIE114" s="437"/>
      <c r="AIF114" s="437"/>
      <c r="AIG114" s="437"/>
      <c r="AIH114" s="437"/>
      <c r="AII114" s="437"/>
      <c r="AIJ114" s="437"/>
      <c r="AIK114" s="437"/>
      <c r="AIL114" s="437"/>
      <c r="AIM114" s="437"/>
      <c r="AIN114" s="437"/>
      <c r="AIO114" s="437"/>
      <c r="AIP114" s="437"/>
      <c r="AIQ114" s="437"/>
      <c r="AIR114" s="437"/>
      <c r="AIS114" s="437"/>
      <c r="AIT114" s="437"/>
      <c r="AIU114" s="437"/>
      <c r="AIV114" s="437"/>
      <c r="AIW114" s="437"/>
      <c r="AIX114" s="437"/>
      <c r="AIY114" s="437"/>
      <c r="AIZ114" s="437"/>
      <c r="AJA114" s="437"/>
      <c r="AJB114" s="437"/>
      <c r="AJC114" s="437"/>
      <c r="AJD114" s="437"/>
      <c r="AJE114" s="437"/>
      <c r="AJF114" s="437"/>
      <c r="AJG114" s="437"/>
      <c r="AJH114" s="437"/>
      <c r="AJI114" s="437"/>
      <c r="AJJ114" s="437"/>
      <c r="AJK114" s="437"/>
      <c r="AJL114" s="437"/>
      <c r="AJM114" s="437"/>
      <c r="AJN114" s="437"/>
      <c r="AJO114" s="437"/>
      <c r="AJP114" s="437"/>
      <c r="AJQ114" s="437"/>
      <c r="AJR114" s="437"/>
      <c r="AJS114" s="437"/>
      <c r="AJT114" s="437"/>
      <c r="AJU114" s="437"/>
      <c r="AJV114" s="437"/>
      <c r="AJW114" s="437"/>
      <c r="AJX114" s="437"/>
      <c r="AJY114" s="437"/>
      <c r="AJZ114" s="437"/>
      <c r="AKA114" s="437"/>
      <c r="AKB114" s="437"/>
      <c r="AKC114" s="437"/>
      <c r="AKD114" s="437"/>
      <c r="AKE114" s="437"/>
      <c r="AKF114" s="437"/>
      <c r="AKG114" s="437"/>
      <c r="AKH114" s="437"/>
      <c r="AKI114" s="437"/>
      <c r="AKJ114" s="437"/>
      <c r="AKK114" s="437"/>
      <c r="AKL114" s="437"/>
      <c r="AKM114" s="437"/>
      <c r="AKN114" s="437"/>
      <c r="AKO114" s="437"/>
      <c r="AKP114" s="437"/>
      <c r="AKQ114" s="437"/>
      <c r="AKR114" s="437"/>
      <c r="AKS114" s="437"/>
      <c r="AKT114" s="437"/>
      <c r="AKU114" s="437"/>
      <c r="AKV114" s="437"/>
      <c r="AKW114" s="437"/>
      <c r="AKX114" s="437"/>
      <c r="AKY114" s="437"/>
      <c r="AKZ114" s="437"/>
      <c r="ALA114" s="437"/>
      <c r="ALB114" s="437"/>
      <c r="ALC114" s="437"/>
      <c r="ALD114" s="437"/>
      <c r="ALE114" s="437"/>
      <c r="ALF114" s="437"/>
      <c r="ALG114" s="437"/>
      <c r="ALH114" s="437"/>
      <c r="ALI114" s="437"/>
      <c r="ALJ114" s="437"/>
      <c r="ALK114" s="437"/>
      <c r="ALL114" s="437"/>
      <c r="ALM114" s="437"/>
      <c r="ALN114" s="437"/>
      <c r="ALO114" s="437"/>
      <c r="ALP114" s="437"/>
      <c r="ALQ114" s="437"/>
      <c r="ALR114" s="437"/>
      <c r="ALS114" s="437"/>
      <c r="ALT114" s="437"/>
      <c r="ALU114" s="437"/>
      <c r="ALV114" s="437"/>
      <c r="ALW114" s="437"/>
      <c r="ALX114" s="437"/>
      <c r="ALY114" s="437"/>
      <c r="ALZ114" s="437"/>
      <c r="AMA114" s="437"/>
      <c r="AMB114" s="437"/>
      <c r="AMC114" s="437"/>
      <c r="AMD114" s="437"/>
      <c r="AME114" s="437"/>
      <c r="AMF114" s="437"/>
      <c r="AMG114" s="437"/>
      <c r="AMH114" s="437"/>
      <c r="AMI114" s="437"/>
      <c r="AMJ114" s="437"/>
      <c r="AMK114" s="437"/>
      <c r="AML114" s="437"/>
      <c r="AMM114" s="437"/>
      <c r="AMN114" s="437"/>
      <c r="AMO114" s="437"/>
      <c r="AMP114" s="437"/>
      <c r="AMQ114" s="437"/>
      <c r="AMR114" s="437"/>
      <c r="AMS114" s="437"/>
      <c r="AMT114" s="437"/>
      <c r="AMU114" s="437"/>
      <c r="AMV114" s="437"/>
      <c r="AMW114" s="437"/>
      <c r="AMX114" s="437"/>
      <c r="AMY114" s="437"/>
      <c r="AMZ114" s="437"/>
      <c r="ANA114" s="437"/>
      <c r="ANB114" s="437"/>
      <c r="ANC114" s="437"/>
      <c r="AND114" s="437"/>
      <c r="ANE114" s="437"/>
      <c r="ANF114" s="437"/>
      <c r="ANG114" s="437"/>
      <c r="ANH114" s="437"/>
      <c r="ANI114" s="437"/>
      <c r="ANJ114" s="437"/>
      <c r="ANK114" s="437"/>
      <c r="ANL114" s="437"/>
      <c r="ANM114" s="437"/>
      <c r="ANN114" s="437"/>
      <c r="ANO114" s="437"/>
      <c r="ANP114" s="437"/>
      <c r="ANQ114" s="437"/>
      <c r="ANR114" s="437"/>
      <c r="ANS114" s="437"/>
      <c r="ANT114" s="437"/>
      <c r="ANU114" s="437"/>
      <c r="ANV114" s="437"/>
      <c r="ANW114" s="437"/>
      <c r="ANX114" s="437"/>
      <c r="ANY114" s="437"/>
      <c r="ANZ114" s="437"/>
      <c r="AOA114" s="437"/>
      <c r="AOB114" s="437"/>
      <c r="AOC114" s="437"/>
      <c r="AOD114" s="437"/>
      <c r="AOE114" s="437"/>
      <c r="AOF114" s="437"/>
      <c r="AOG114" s="437"/>
      <c r="AOH114" s="437"/>
      <c r="AOI114" s="437"/>
      <c r="AOJ114" s="437"/>
      <c r="AOK114" s="437"/>
      <c r="AOL114" s="437"/>
      <c r="AOM114" s="437"/>
      <c r="AON114" s="437"/>
      <c r="AOO114" s="437"/>
      <c r="AOP114" s="437"/>
      <c r="AOQ114" s="437"/>
      <c r="AOR114" s="437"/>
      <c r="AOS114" s="437"/>
      <c r="AOT114" s="437"/>
      <c r="AOU114" s="437"/>
      <c r="AOV114" s="437"/>
      <c r="AOW114" s="437"/>
      <c r="AOX114" s="437"/>
      <c r="AOY114" s="437"/>
      <c r="AOZ114" s="437"/>
      <c r="APA114" s="437"/>
      <c r="APB114" s="437"/>
      <c r="APC114" s="437"/>
      <c r="APD114" s="437"/>
      <c r="APE114" s="437"/>
      <c r="APF114" s="437"/>
      <c r="APG114" s="437"/>
      <c r="APH114" s="437"/>
      <c r="API114" s="437"/>
      <c r="APJ114" s="437"/>
      <c r="APK114" s="437"/>
      <c r="APL114" s="437"/>
      <c r="APM114" s="437"/>
      <c r="APN114" s="437"/>
      <c r="APO114" s="437"/>
      <c r="APP114" s="437"/>
      <c r="APQ114" s="437"/>
      <c r="APR114" s="437"/>
      <c r="APS114" s="437"/>
      <c r="APT114" s="437"/>
      <c r="APU114" s="437"/>
      <c r="APV114" s="437"/>
      <c r="APW114" s="437"/>
      <c r="APX114" s="437"/>
      <c r="APY114" s="437"/>
      <c r="APZ114" s="437"/>
      <c r="AQA114" s="437"/>
      <c r="AQB114" s="437"/>
      <c r="AQC114" s="437"/>
      <c r="AQD114" s="437"/>
      <c r="AQE114" s="437"/>
      <c r="AQF114" s="437"/>
      <c r="AQG114" s="437"/>
      <c r="AQH114" s="437"/>
      <c r="AQI114" s="437"/>
      <c r="AQJ114" s="437"/>
      <c r="AQK114" s="437"/>
      <c r="AQL114" s="437"/>
      <c r="AQM114" s="437"/>
      <c r="AQN114" s="437"/>
      <c r="AQO114" s="437"/>
      <c r="AQP114" s="437"/>
      <c r="AQQ114" s="437"/>
      <c r="AQR114" s="437"/>
      <c r="AQS114" s="437"/>
      <c r="AQT114" s="437"/>
      <c r="AQU114" s="437"/>
      <c r="AQV114" s="437"/>
      <c r="AQW114" s="437"/>
      <c r="AQX114" s="437"/>
      <c r="AQY114" s="437"/>
      <c r="AQZ114" s="437"/>
      <c r="ARA114" s="437"/>
      <c r="ARB114" s="437"/>
      <c r="ARC114" s="437"/>
      <c r="ARD114" s="437"/>
      <c r="ARE114" s="437"/>
      <c r="ARF114" s="437"/>
      <c r="ARG114" s="437"/>
      <c r="ARH114" s="437"/>
      <c r="ARI114" s="437"/>
      <c r="ARJ114" s="437"/>
      <c r="ARK114" s="437"/>
      <c r="ARL114" s="437"/>
      <c r="ARM114" s="437"/>
      <c r="ARN114" s="437"/>
      <c r="ARO114" s="437"/>
      <c r="ARP114" s="437"/>
      <c r="ARQ114" s="437"/>
      <c r="ARR114" s="437"/>
      <c r="ARS114" s="437"/>
      <c r="ART114" s="437"/>
      <c r="ARU114" s="437"/>
      <c r="ARV114" s="437"/>
      <c r="ARW114" s="437"/>
      <c r="ARX114" s="437"/>
      <c r="ARY114" s="437"/>
      <c r="ARZ114" s="437"/>
      <c r="ASA114" s="437"/>
      <c r="ASB114" s="437"/>
      <c r="ASC114" s="437"/>
      <c r="ASD114" s="437"/>
      <c r="ASE114" s="437"/>
      <c r="ASF114" s="437"/>
      <c r="ASG114" s="437"/>
      <c r="ASH114" s="437"/>
      <c r="ASI114" s="437"/>
      <c r="ASJ114" s="437"/>
      <c r="ASK114" s="437"/>
      <c r="ASL114" s="437"/>
      <c r="ASM114" s="437"/>
      <c r="ASN114" s="437"/>
      <c r="ASO114" s="437"/>
      <c r="ASP114" s="437"/>
      <c r="ASQ114" s="437"/>
      <c r="ASR114" s="437"/>
      <c r="ASS114" s="437"/>
      <c r="AST114" s="437"/>
      <c r="ASU114" s="437"/>
      <c r="ASV114" s="437"/>
      <c r="ASW114" s="437"/>
      <c r="ASX114" s="437"/>
      <c r="ASY114" s="437"/>
      <c r="ASZ114" s="437"/>
      <c r="ATA114" s="437"/>
      <c r="ATB114" s="437"/>
      <c r="ATC114" s="437"/>
      <c r="ATD114" s="437"/>
      <c r="ATE114" s="437"/>
      <c r="ATF114" s="437"/>
      <c r="ATG114" s="437"/>
      <c r="ATH114" s="437"/>
      <c r="ATI114" s="437"/>
    </row>
    <row r="115" spans="1:1205" s="25" customFormat="1" ht="15.6" customHeight="1" x14ac:dyDescent="0.3">
      <c r="A115" s="237" t="s">
        <v>421</v>
      </c>
      <c r="B115" s="374" t="s">
        <v>19</v>
      </c>
      <c r="C115" s="596" t="s">
        <v>422</v>
      </c>
      <c r="D115" s="225"/>
      <c r="E115" s="253" t="str">
        <f t="shared" ref="E115" si="82">IF(D115*14=0,"",D115*14)</f>
        <v/>
      </c>
      <c r="F115" s="252"/>
      <c r="G115" s="253" t="str">
        <f t="shared" ref="G115" si="83">IF(F115*14=0,"",F115*14)</f>
        <v/>
      </c>
      <c r="H115" s="252"/>
      <c r="I115" s="254"/>
      <c r="J115" s="255"/>
      <c r="K115" s="253" t="str">
        <f t="shared" ref="K115" si="84">IF(J115*14=0,"",J115*14)</f>
        <v/>
      </c>
      <c r="L115" s="256"/>
      <c r="M115" s="253" t="str">
        <f t="shared" ref="M115" si="85">IF(L115*14=0,"",L115*14)</f>
        <v/>
      </c>
      <c r="N115" s="256"/>
      <c r="O115" s="257"/>
      <c r="P115" s="256"/>
      <c r="Q115" s="253" t="str">
        <f t="shared" ref="Q115" si="86">IF(P115*14=0,"",P115*14)</f>
        <v/>
      </c>
      <c r="R115" s="256"/>
      <c r="S115" s="253" t="str">
        <f t="shared" ref="S115" si="87">IF(R115*14=0,"",R115*14)</f>
        <v/>
      </c>
      <c r="T115" s="256"/>
      <c r="U115" s="258"/>
      <c r="V115" s="255"/>
      <c r="W115" s="253" t="str">
        <f t="shared" ref="W115" si="88">IF(V115*14=0,"",V115*14)</f>
        <v/>
      </c>
      <c r="X115" s="256"/>
      <c r="Y115" s="253" t="str">
        <f t="shared" ref="Y115" si="89">IF(X115*14=0,"",X115*14)</f>
        <v/>
      </c>
      <c r="Z115" s="256"/>
      <c r="AA115" s="257"/>
      <c r="AB115" s="256"/>
      <c r="AC115" s="253" t="str">
        <f t="shared" ref="AC115" si="90">IF(AB115*14=0,"",AB115*14)</f>
        <v/>
      </c>
      <c r="AD115" s="256"/>
      <c r="AE115" s="253" t="str">
        <f t="shared" ref="AE115" si="91">IF(AD115*14=0,"",AD115*14)</f>
        <v/>
      </c>
      <c r="AF115" s="256"/>
      <c r="AG115" s="258"/>
      <c r="AH115" s="255"/>
      <c r="AI115" s="253" t="str">
        <f t="shared" ref="AI115:AI116" si="92">IF(AH115*14=0,"",AH115*14)</f>
        <v/>
      </c>
      <c r="AJ115" s="256"/>
      <c r="AK115" s="253" t="str">
        <f t="shared" ref="AK115:AK116" si="93">IF(AJ115*14=0,"",AJ115*14)</f>
        <v/>
      </c>
      <c r="AL115" s="256"/>
      <c r="AM115" s="257"/>
      <c r="AN115" s="598">
        <v>1</v>
      </c>
      <c r="AO115" s="485">
        <v>14</v>
      </c>
      <c r="AP115" s="252">
        <v>1</v>
      </c>
      <c r="AQ115" s="485">
        <v>14</v>
      </c>
      <c r="AR115" s="252">
        <v>2</v>
      </c>
      <c r="AS115" s="469" t="s">
        <v>79</v>
      </c>
      <c r="AT115" s="256"/>
      <c r="AU115" s="253" t="str">
        <f t="shared" ref="AU115" si="94">IF(AT115*14=0,"",AT115*14)</f>
        <v/>
      </c>
      <c r="AV115" s="256"/>
      <c r="AW115" s="253" t="str">
        <f t="shared" ref="AW115" si="95">IF(AV115*14=0,"",AV115*14)</f>
        <v/>
      </c>
      <c r="AX115" s="256"/>
      <c r="AY115" s="256"/>
      <c r="AZ115" s="639"/>
      <c r="BA115" s="640"/>
      <c r="BB115" s="640"/>
      <c r="BC115" s="641"/>
      <c r="BD115" s="637"/>
      <c r="BE115" s="638"/>
      <c r="BF115" s="479" t="s">
        <v>153</v>
      </c>
      <c r="BG115" s="438" t="s">
        <v>423</v>
      </c>
      <c r="MG115" s="437"/>
      <c r="MH115" s="437"/>
      <c r="MI115" s="437"/>
      <c r="MJ115" s="437"/>
      <c r="MK115" s="437"/>
      <c r="ML115" s="437"/>
      <c r="MM115" s="437"/>
      <c r="MN115" s="437"/>
      <c r="MO115" s="437"/>
      <c r="MP115" s="437"/>
      <c r="MQ115" s="437"/>
      <c r="MR115" s="437"/>
      <c r="MS115" s="437"/>
      <c r="MT115" s="437"/>
      <c r="MU115" s="437"/>
      <c r="MV115" s="437"/>
      <c r="MW115" s="437"/>
      <c r="MX115" s="437"/>
      <c r="MY115" s="437"/>
      <c r="MZ115" s="437"/>
      <c r="NA115" s="437"/>
      <c r="NB115" s="437"/>
      <c r="NC115" s="437"/>
      <c r="ND115" s="437"/>
      <c r="NE115" s="437"/>
      <c r="NF115" s="437"/>
      <c r="NG115" s="437"/>
      <c r="NH115" s="437"/>
      <c r="NI115" s="437"/>
      <c r="NJ115" s="437"/>
      <c r="NK115" s="437"/>
      <c r="NL115" s="437"/>
      <c r="NM115" s="437"/>
      <c r="NN115" s="437"/>
      <c r="NO115" s="437"/>
      <c r="NP115" s="437"/>
      <c r="NQ115" s="437"/>
      <c r="NR115" s="437"/>
      <c r="NS115" s="437"/>
      <c r="NT115" s="437"/>
      <c r="NU115" s="437"/>
      <c r="NV115" s="437"/>
      <c r="NW115" s="437"/>
      <c r="NX115" s="437"/>
      <c r="NY115" s="437"/>
      <c r="NZ115" s="437"/>
      <c r="OA115" s="437"/>
      <c r="OB115" s="437"/>
      <c r="OC115" s="437"/>
      <c r="OD115" s="437"/>
      <c r="OE115" s="437"/>
      <c r="OF115" s="437"/>
      <c r="OG115" s="437"/>
      <c r="OH115" s="437"/>
      <c r="OI115" s="437"/>
      <c r="OJ115" s="437"/>
      <c r="OK115" s="437"/>
      <c r="OL115" s="437"/>
      <c r="OM115" s="437"/>
      <c r="ON115" s="437"/>
      <c r="OO115" s="437"/>
      <c r="OP115" s="437"/>
      <c r="OQ115" s="437"/>
      <c r="OR115" s="437"/>
      <c r="OS115" s="437"/>
      <c r="OT115" s="437"/>
      <c r="OU115" s="437"/>
      <c r="OV115" s="437"/>
      <c r="OW115" s="437"/>
      <c r="OX115" s="437"/>
      <c r="OY115" s="437"/>
      <c r="OZ115" s="437"/>
      <c r="PA115" s="437"/>
      <c r="PB115" s="437"/>
      <c r="PC115" s="437"/>
      <c r="PD115" s="437"/>
      <c r="PE115" s="437"/>
      <c r="PF115" s="437"/>
      <c r="PG115" s="437"/>
      <c r="PH115" s="437"/>
      <c r="PI115" s="437"/>
      <c r="PJ115" s="437"/>
      <c r="PK115" s="437"/>
      <c r="PL115" s="437"/>
      <c r="PM115" s="437"/>
      <c r="PN115" s="437"/>
      <c r="PO115" s="437"/>
      <c r="PP115" s="437"/>
      <c r="PQ115" s="437"/>
      <c r="PR115" s="437"/>
      <c r="PS115" s="437"/>
      <c r="PT115" s="437"/>
      <c r="PU115" s="437"/>
      <c r="PV115" s="437"/>
      <c r="PW115" s="437"/>
      <c r="PX115" s="437"/>
      <c r="PY115" s="437"/>
      <c r="PZ115" s="437"/>
      <c r="QA115" s="437"/>
      <c r="QB115" s="437"/>
      <c r="QC115" s="437"/>
      <c r="QD115" s="437"/>
      <c r="QE115" s="437"/>
      <c r="QF115" s="437"/>
      <c r="QG115" s="437"/>
      <c r="QH115" s="437"/>
      <c r="QI115" s="437"/>
      <c r="QJ115" s="437"/>
      <c r="QK115" s="437"/>
      <c r="QL115" s="437"/>
      <c r="QM115" s="437"/>
      <c r="QN115" s="437"/>
      <c r="QO115" s="437"/>
      <c r="QP115" s="437"/>
      <c r="QQ115" s="437"/>
      <c r="QR115" s="437"/>
      <c r="QS115" s="437"/>
      <c r="QT115" s="437"/>
      <c r="QU115" s="437"/>
      <c r="QV115" s="437"/>
      <c r="QW115" s="437"/>
      <c r="QX115" s="437"/>
      <c r="QY115" s="437"/>
      <c r="QZ115" s="437"/>
      <c r="RA115" s="437"/>
      <c r="RB115" s="437"/>
      <c r="RC115" s="437"/>
      <c r="RD115" s="437"/>
      <c r="RE115" s="437"/>
      <c r="RF115" s="437"/>
      <c r="RG115" s="437"/>
      <c r="RH115" s="437"/>
      <c r="RI115" s="437"/>
      <c r="RJ115" s="437"/>
      <c r="RK115" s="437"/>
      <c r="RL115" s="437"/>
      <c r="RM115" s="437"/>
      <c r="RN115" s="437"/>
      <c r="RO115" s="437"/>
      <c r="RP115" s="437"/>
      <c r="RQ115" s="437"/>
      <c r="RR115" s="437"/>
      <c r="RS115" s="437"/>
      <c r="RT115" s="437"/>
      <c r="RU115" s="437"/>
      <c r="RV115" s="437"/>
      <c r="RW115" s="437"/>
      <c r="RX115" s="437"/>
      <c r="RY115" s="437"/>
      <c r="RZ115" s="437"/>
      <c r="SA115" s="437"/>
      <c r="SB115" s="437"/>
      <c r="SC115" s="437"/>
      <c r="SD115" s="437"/>
      <c r="SE115" s="437"/>
      <c r="SF115" s="437"/>
      <c r="SG115" s="437"/>
      <c r="SH115" s="437"/>
      <c r="SI115" s="437"/>
      <c r="SJ115" s="437"/>
      <c r="SK115" s="437"/>
      <c r="SL115" s="437"/>
      <c r="SM115" s="437"/>
      <c r="SN115" s="437"/>
      <c r="SO115" s="437"/>
      <c r="SP115" s="437"/>
      <c r="SQ115" s="437"/>
      <c r="SR115" s="437"/>
      <c r="SS115" s="437"/>
      <c r="ST115" s="437"/>
      <c r="SU115" s="437"/>
      <c r="SV115" s="437"/>
      <c r="SW115" s="437"/>
      <c r="SX115" s="437"/>
      <c r="SY115" s="437"/>
      <c r="SZ115" s="437"/>
      <c r="TA115" s="437"/>
      <c r="TB115" s="437"/>
      <c r="TC115" s="437"/>
      <c r="TD115" s="437"/>
      <c r="TE115" s="437"/>
      <c r="TF115" s="437"/>
      <c r="TG115" s="437"/>
      <c r="TH115" s="437"/>
      <c r="TI115" s="437"/>
      <c r="TJ115" s="437"/>
      <c r="TK115" s="437"/>
      <c r="TL115" s="437"/>
      <c r="TM115" s="437"/>
      <c r="TN115" s="437"/>
      <c r="TO115" s="437"/>
      <c r="TP115" s="437"/>
      <c r="TQ115" s="437"/>
      <c r="TR115" s="437"/>
      <c r="TS115" s="437"/>
      <c r="TT115" s="437"/>
      <c r="TU115" s="437"/>
      <c r="TV115" s="437"/>
      <c r="TW115" s="437"/>
      <c r="TX115" s="437"/>
      <c r="TY115" s="437"/>
      <c r="TZ115" s="437"/>
      <c r="UA115" s="437"/>
      <c r="UB115" s="437"/>
      <c r="UC115" s="437"/>
      <c r="UD115" s="437"/>
      <c r="UE115" s="437"/>
      <c r="UF115" s="437"/>
      <c r="UG115" s="437"/>
      <c r="UH115" s="437"/>
      <c r="UI115" s="437"/>
      <c r="UJ115" s="437"/>
      <c r="UK115" s="437"/>
      <c r="UL115" s="437"/>
      <c r="UM115" s="437"/>
      <c r="UN115" s="437"/>
      <c r="UO115" s="437"/>
      <c r="UP115" s="437"/>
      <c r="UQ115" s="437"/>
      <c r="UR115" s="437"/>
      <c r="US115" s="437"/>
      <c r="UT115" s="437"/>
      <c r="UU115" s="437"/>
      <c r="UV115" s="437"/>
      <c r="UW115" s="437"/>
      <c r="UX115" s="437"/>
      <c r="UY115" s="437"/>
      <c r="UZ115" s="437"/>
      <c r="VA115" s="437"/>
      <c r="VB115" s="437"/>
      <c r="VC115" s="437"/>
      <c r="VD115" s="437"/>
      <c r="VE115" s="437"/>
      <c r="VF115" s="437"/>
      <c r="VG115" s="437"/>
      <c r="VH115" s="437"/>
      <c r="VI115" s="437"/>
      <c r="VJ115" s="437"/>
      <c r="VK115" s="437"/>
      <c r="VL115" s="437"/>
      <c r="VM115" s="437"/>
      <c r="VN115" s="437"/>
      <c r="VO115" s="437"/>
      <c r="VP115" s="437"/>
      <c r="VQ115" s="437"/>
      <c r="VR115" s="437"/>
      <c r="VS115" s="437"/>
      <c r="VT115" s="437"/>
      <c r="VU115" s="437"/>
      <c r="VV115" s="437"/>
      <c r="VW115" s="437"/>
      <c r="VX115" s="437"/>
      <c r="VY115" s="437"/>
      <c r="VZ115" s="437"/>
      <c r="WA115" s="437"/>
      <c r="WB115" s="437"/>
      <c r="WC115" s="437"/>
      <c r="WD115" s="437"/>
      <c r="WE115" s="437"/>
      <c r="WF115" s="437"/>
      <c r="WG115" s="437"/>
      <c r="WH115" s="437"/>
      <c r="WI115" s="437"/>
      <c r="WJ115" s="437"/>
      <c r="WK115" s="437"/>
      <c r="WL115" s="437"/>
      <c r="WM115" s="437"/>
      <c r="WN115" s="437"/>
      <c r="WO115" s="437"/>
      <c r="WP115" s="437"/>
      <c r="WQ115" s="437"/>
      <c r="WR115" s="437"/>
      <c r="WS115" s="437"/>
      <c r="WT115" s="437"/>
      <c r="WU115" s="437"/>
      <c r="WV115" s="437"/>
      <c r="WW115" s="437"/>
      <c r="WX115" s="437"/>
      <c r="WY115" s="437"/>
      <c r="WZ115" s="437"/>
      <c r="XA115" s="437"/>
      <c r="XB115" s="437"/>
      <c r="XC115" s="437"/>
      <c r="XD115" s="437"/>
      <c r="XE115" s="437"/>
      <c r="XF115" s="437"/>
      <c r="XG115" s="437"/>
      <c r="XH115" s="437"/>
      <c r="XI115" s="437"/>
      <c r="XJ115" s="437"/>
      <c r="XK115" s="437"/>
      <c r="XL115" s="437"/>
      <c r="XM115" s="437"/>
      <c r="XN115" s="437"/>
      <c r="XO115" s="437"/>
      <c r="XP115" s="437"/>
      <c r="XQ115" s="437"/>
      <c r="XR115" s="437"/>
      <c r="XS115" s="437"/>
      <c r="XT115" s="437"/>
      <c r="XU115" s="437"/>
      <c r="XV115" s="437"/>
      <c r="XW115" s="437"/>
      <c r="XX115" s="437"/>
      <c r="XY115" s="437"/>
      <c r="XZ115" s="437"/>
      <c r="YA115" s="437"/>
      <c r="YB115" s="437"/>
      <c r="YC115" s="437"/>
      <c r="YD115" s="437"/>
      <c r="YE115" s="437"/>
      <c r="YF115" s="437"/>
      <c r="YG115" s="437"/>
      <c r="YH115" s="437"/>
      <c r="YI115" s="437"/>
      <c r="YJ115" s="437"/>
      <c r="YK115" s="437"/>
      <c r="YL115" s="437"/>
      <c r="YM115" s="437"/>
      <c r="YN115" s="437"/>
      <c r="YO115" s="437"/>
      <c r="YP115" s="437"/>
      <c r="YQ115" s="437"/>
      <c r="YR115" s="437"/>
      <c r="YS115" s="437"/>
      <c r="YT115" s="437"/>
      <c r="YU115" s="437"/>
      <c r="YV115" s="437"/>
      <c r="YW115" s="437"/>
      <c r="YX115" s="437"/>
      <c r="YY115" s="437"/>
      <c r="YZ115" s="437"/>
      <c r="ZA115" s="437"/>
      <c r="ZB115" s="437"/>
      <c r="ZC115" s="437"/>
      <c r="ZD115" s="437"/>
      <c r="ZE115" s="437"/>
      <c r="ZF115" s="437"/>
      <c r="ZG115" s="437"/>
      <c r="ZH115" s="437"/>
      <c r="ZI115" s="437"/>
      <c r="ZJ115" s="437"/>
      <c r="ZK115" s="437"/>
      <c r="ZL115" s="437"/>
      <c r="ZM115" s="437"/>
      <c r="ZN115" s="437"/>
      <c r="ZO115" s="437"/>
      <c r="ZP115" s="437"/>
      <c r="ZQ115" s="437"/>
      <c r="ZR115" s="437"/>
      <c r="ZS115" s="437"/>
      <c r="ZT115" s="437"/>
      <c r="ZU115" s="437"/>
      <c r="ZV115" s="437"/>
      <c r="ZW115" s="437"/>
      <c r="ZX115" s="437"/>
      <c r="ZY115" s="437"/>
      <c r="ZZ115" s="437"/>
      <c r="AAA115" s="437"/>
      <c r="AAB115" s="437"/>
      <c r="AAC115" s="437"/>
      <c r="AAD115" s="437"/>
      <c r="AAE115" s="437"/>
      <c r="AAF115" s="437"/>
      <c r="AAG115" s="437"/>
      <c r="AAH115" s="437"/>
      <c r="AAI115" s="437"/>
      <c r="AAJ115" s="437"/>
      <c r="AAK115" s="437"/>
      <c r="AAL115" s="437"/>
      <c r="AAM115" s="437"/>
      <c r="AAN115" s="437"/>
      <c r="AAO115" s="437"/>
      <c r="AAP115" s="437"/>
      <c r="AAQ115" s="437"/>
      <c r="AAR115" s="437"/>
      <c r="AAS115" s="437"/>
      <c r="AAT115" s="437"/>
      <c r="AAU115" s="437"/>
      <c r="AAV115" s="437"/>
      <c r="AAW115" s="437"/>
      <c r="AAX115" s="437"/>
      <c r="AAY115" s="437"/>
      <c r="AAZ115" s="437"/>
      <c r="ABA115" s="437"/>
      <c r="ABB115" s="437"/>
      <c r="ABC115" s="437"/>
      <c r="ABD115" s="437"/>
      <c r="ABE115" s="437"/>
      <c r="ABF115" s="437"/>
      <c r="ABG115" s="437"/>
      <c r="ABH115" s="437"/>
      <c r="ABI115" s="437"/>
      <c r="ABJ115" s="437"/>
      <c r="ABK115" s="437"/>
      <c r="ABL115" s="437"/>
      <c r="ABM115" s="437"/>
      <c r="ABN115" s="437"/>
      <c r="ABO115" s="437"/>
      <c r="ABP115" s="437"/>
      <c r="ABQ115" s="437"/>
      <c r="ABR115" s="437"/>
      <c r="ABS115" s="437"/>
      <c r="ABT115" s="437"/>
      <c r="ABU115" s="437"/>
      <c r="ABV115" s="437"/>
      <c r="ABW115" s="437"/>
      <c r="ABX115" s="437"/>
      <c r="ABY115" s="437"/>
      <c r="ABZ115" s="437"/>
      <c r="ACA115" s="437"/>
      <c r="ACB115" s="437"/>
      <c r="ACC115" s="437"/>
      <c r="ACD115" s="437"/>
      <c r="ACE115" s="437"/>
      <c r="ACF115" s="437"/>
      <c r="ACG115" s="437"/>
      <c r="ACH115" s="437"/>
      <c r="ACI115" s="437"/>
      <c r="ACJ115" s="437"/>
      <c r="ACK115" s="437"/>
      <c r="ACL115" s="437"/>
      <c r="ACM115" s="437"/>
      <c r="ACN115" s="437"/>
      <c r="ACO115" s="437"/>
      <c r="ACP115" s="437"/>
      <c r="ACQ115" s="437"/>
      <c r="ACR115" s="437"/>
      <c r="ACS115" s="437"/>
      <c r="ACT115" s="437"/>
      <c r="ACU115" s="437"/>
      <c r="ACV115" s="437"/>
      <c r="ACW115" s="437"/>
      <c r="ACX115" s="437"/>
      <c r="ACY115" s="437"/>
      <c r="ACZ115" s="437"/>
      <c r="ADA115" s="437"/>
      <c r="ADB115" s="437"/>
      <c r="ADC115" s="437"/>
      <c r="ADD115" s="437"/>
      <c r="ADE115" s="437"/>
      <c r="ADF115" s="437"/>
      <c r="ADG115" s="437"/>
      <c r="ADH115" s="437"/>
      <c r="ADI115" s="437"/>
      <c r="ADJ115" s="437"/>
      <c r="ADK115" s="437"/>
      <c r="ADL115" s="437"/>
      <c r="ADM115" s="437"/>
      <c r="ADN115" s="437"/>
      <c r="ADO115" s="437"/>
      <c r="ADP115" s="437"/>
      <c r="ADQ115" s="437"/>
      <c r="ADR115" s="437"/>
      <c r="ADS115" s="437"/>
      <c r="ADT115" s="437"/>
      <c r="ADU115" s="437"/>
      <c r="ADV115" s="437"/>
      <c r="ADW115" s="437"/>
      <c r="ADX115" s="437"/>
      <c r="ADY115" s="437"/>
      <c r="ADZ115" s="437"/>
      <c r="AEA115" s="437"/>
      <c r="AEB115" s="437"/>
      <c r="AEC115" s="437"/>
      <c r="AED115" s="437"/>
      <c r="AEE115" s="437"/>
      <c r="AEF115" s="437"/>
      <c r="AEG115" s="437"/>
      <c r="AEH115" s="437"/>
      <c r="AEI115" s="437"/>
      <c r="AEJ115" s="437"/>
      <c r="AEK115" s="437"/>
      <c r="AEL115" s="437"/>
      <c r="AEM115" s="437"/>
      <c r="AEN115" s="437"/>
      <c r="AEO115" s="437"/>
      <c r="AEP115" s="437"/>
      <c r="AEQ115" s="437"/>
      <c r="AER115" s="437"/>
      <c r="AES115" s="437"/>
      <c r="AET115" s="437"/>
      <c r="AEU115" s="437"/>
      <c r="AEV115" s="437"/>
      <c r="AEW115" s="437"/>
      <c r="AEX115" s="437"/>
      <c r="AEY115" s="437"/>
      <c r="AEZ115" s="437"/>
      <c r="AFA115" s="437"/>
      <c r="AFB115" s="437"/>
      <c r="AFC115" s="437"/>
      <c r="AFD115" s="437"/>
      <c r="AFE115" s="437"/>
      <c r="AFF115" s="437"/>
      <c r="AFG115" s="437"/>
      <c r="AFH115" s="437"/>
      <c r="AFI115" s="437"/>
      <c r="AFJ115" s="437"/>
      <c r="AFK115" s="437"/>
      <c r="AFL115" s="437"/>
      <c r="AFM115" s="437"/>
      <c r="AFN115" s="437"/>
      <c r="AFO115" s="437"/>
      <c r="AFP115" s="437"/>
      <c r="AFQ115" s="437"/>
      <c r="AFR115" s="437"/>
      <c r="AFS115" s="437"/>
      <c r="AFT115" s="437"/>
      <c r="AFU115" s="437"/>
      <c r="AFV115" s="437"/>
      <c r="AFW115" s="437"/>
      <c r="AFX115" s="437"/>
      <c r="AFY115" s="437"/>
      <c r="AFZ115" s="437"/>
      <c r="AGA115" s="437"/>
      <c r="AGB115" s="437"/>
      <c r="AGC115" s="437"/>
      <c r="AGD115" s="437"/>
      <c r="AGE115" s="437"/>
      <c r="AGF115" s="437"/>
      <c r="AGG115" s="437"/>
      <c r="AGH115" s="437"/>
      <c r="AGI115" s="437"/>
      <c r="AGJ115" s="437"/>
      <c r="AGK115" s="437"/>
      <c r="AGL115" s="437"/>
      <c r="AGM115" s="437"/>
      <c r="AGN115" s="437"/>
      <c r="AGO115" s="437"/>
      <c r="AGP115" s="437"/>
      <c r="AGQ115" s="437"/>
      <c r="AGR115" s="437"/>
      <c r="AGS115" s="437"/>
      <c r="AGT115" s="437"/>
      <c r="AGU115" s="437"/>
      <c r="AGV115" s="437"/>
      <c r="AGW115" s="437"/>
      <c r="AGX115" s="437"/>
      <c r="AGY115" s="437"/>
      <c r="AGZ115" s="437"/>
      <c r="AHA115" s="437"/>
      <c r="AHB115" s="437"/>
      <c r="AHC115" s="437"/>
      <c r="AHD115" s="437"/>
      <c r="AHE115" s="437"/>
      <c r="AHF115" s="437"/>
      <c r="AHG115" s="437"/>
      <c r="AHH115" s="437"/>
      <c r="AHI115" s="437"/>
      <c r="AHJ115" s="437"/>
      <c r="AHK115" s="437"/>
      <c r="AHL115" s="437"/>
      <c r="AHM115" s="437"/>
      <c r="AHN115" s="437"/>
      <c r="AHO115" s="437"/>
      <c r="AHP115" s="437"/>
      <c r="AHQ115" s="437"/>
      <c r="AHR115" s="437"/>
      <c r="AHS115" s="437"/>
      <c r="AHT115" s="437"/>
      <c r="AHU115" s="437"/>
      <c r="AHV115" s="437"/>
      <c r="AHW115" s="437"/>
      <c r="AHX115" s="437"/>
      <c r="AHY115" s="437"/>
      <c r="AHZ115" s="437"/>
      <c r="AIA115" s="437"/>
      <c r="AIB115" s="437"/>
      <c r="AIC115" s="437"/>
      <c r="AID115" s="437"/>
      <c r="AIE115" s="437"/>
      <c r="AIF115" s="437"/>
      <c r="AIG115" s="437"/>
      <c r="AIH115" s="437"/>
      <c r="AII115" s="437"/>
      <c r="AIJ115" s="437"/>
      <c r="AIK115" s="437"/>
      <c r="AIL115" s="437"/>
      <c r="AIM115" s="437"/>
      <c r="AIN115" s="437"/>
      <c r="AIO115" s="437"/>
      <c r="AIP115" s="437"/>
      <c r="AIQ115" s="437"/>
      <c r="AIR115" s="437"/>
      <c r="AIS115" s="437"/>
      <c r="AIT115" s="437"/>
      <c r="AIU115" s="437"/>
      <c r="AIV115" s="437"/>
      <c r="AIW115" s="437"/>
      <c r="AIX115" s="437"/>
      <c r="AIY115" s="437"/>
      <c r="AIZ115" s="437"/>
      <c r="AJA115" s="437"/>
      <c r="AJB115" s="437"/>
      <c r="AJC115" s="437"/>
      <c r="AJD115" s="437"/>
      <c r="AJE115" s="437"/>
      <c r="AJF115" s="437"/>
      <c r="AJG115" s="437"/>
      <c r="AJH115" s="437"/>
      <c r="AJI115" s="437"/>
      <c r="AJJ115" s="437"/>
      <c r="AJK115" s="437"/>
      <c r="AJL115" s="437"/>
      <c r="AJM115" s="437"/>
      <c r="AJN115" s="437"/>
      <c r="AJO115" s="437"/>
      <c r="AJP115" s="437"/>
      <c r="AJQ115" s="437"/>
      <c r="AJR115" s="437"/>
      <c r="AJS115" s="437"/>
      <c r="AJT115" s="437"/>
      <c r="AJU115" s="437"/>
      <c r="AJV115" s="437"/>
      <c r="AJW115" s="437"/>
      <c r="AJX115" s="437"/>
      <c r="AJY115" s="437"/>
      <c r="AJZ115" s="437"/>
      <c r="AKA115" s="437"/>
      <c r="AKB115" s="437"/>
      <c r="AKC115" s="437"/>
      <c r="AKD115" s="437"/>
      <c r="AKE115" s="437"/>
      <c r="AKF115" s="437"/>
      <c r="AKG115" s="437"/>
      <c r="AKH115" s="437"/>
      <c r="AKI115" s="437"/>
      <c r="AKJ115" s="437"/>
      <c r="AKK115" s="437"/>
      <c r="AKL115" s="437"/>
      <c r="AKM115" s="437"/>
      <c r="AKN115" s="437"/>
      <c r="AKO115" s="437"/>
      <c r="AKP115" s="437"/>
      <c r="AKQ115" s="437"/>
      <c r="AKR115" s="437"/>
      <c r="AKS115" s="437"/>
      <c r="AKT115" s="437"/>
      <c r="AKU115" s="437"/>
      <c r="AKV115" s="437"/>
      <c r="AKW115" s="437"/>
      <c r="AKX115" s="437"/>
      <c r="AKY115" s="437"/>
      <c r="AKZ115" s="437"/>
      <c r="ALA115" s="437"/>
      <c r="ALB115" s="437"/>
      <c r="ALC115" s="437"/>
      <c r="ALD115" s="437"/>
      <c r="ALE115" s="437"/>
      <c r="ALF115" s="437"/>
      <c r="ALG115" s="437"/>
      <c r="ALH115" s="437"/>
      <c r="ALI115" s="437"/>
      <c r="ALJ115" s="437"/>
      <c r="ALK115" s="437"/>
      <c r="ALL115" s="437"/>
      <c r="ALM115" s="437"/>
      <c r="ALN115" s="437"/>
      <c r="ALO115" s="437"/>
      <c r="ALP115" s="437"/>
      <c r="ALQ115" s="437"/>
      <c r="ALR115" s="437"/>
      <c r="ALS115" s="437"/>
      <c r="ALT115" s="437"/>
      <c r="ALU115" s="437"/>
      <c r="ALV115" s="437"/>
      <c r="ALW115" s="437"/>
      <c r="ALX115" s="437"/>
      <c r="ALY115" s="437"/>
      <c r="ALZ115" s="437"/>
      <c r="AMA115" s="437"/>
      <c r="AMB115" s="437"/>
      <c r="AMC115" s="437"/>
      <c r="AMD115" s="437"/>
      <c r="AME115" s="437"/>
      <c r="AMF115" s="437"/>
      <c r="AMG115" s="437"/>
      <c r="AMH115" s="437"/>
      <c r="AMI115" s="437"/>
      <c r="AMJ115" s="437"/>
      <c r="AMK115" s="437"/>
      <c r="AML115" s="437"/>
      <c r="AMM115" s="437"/>
      <c r="AMN115" s="437"/>
      <c r="AMO115" s="437"/>
      <c r="AMP115" s="437"/>
      <c r="AMQ115" s="437"/>
      <c r="AMR115" s="437"/>
      <c r="AMS115" s="437"/>
      <c r="AMT115" s="437"/>
      <c r="AMU115" s="437"/>
      <c r="AMV115" s="437"/>
      <c r="AMW115" s="437"/>
      <c r="AMX115" s="437"/>
      <c r="AMY115" s="437"/>
      <c r="AMZ115" s="437"/>
      <c r="ANA115" s="437"/>
      <c r="ANB115" s="437"/>
      <c r="ANC115" s="437"/>
      <c r="AND115" s="437"/>
      <c r="ANE115" s="437"/>
      <c r="ANF115" s="437"/>
      <c r="ANG115" s="437"/>
      <c r="ANH115" s="437"/>
      <c r="ANI115" s="437"/>
      <c r="ANJ115" s="437"/>
      <c r="ANK115" s="437"/>
      <c r="ANL115" s="437"/>
      <c r="ANM115" s="437"/>
      <c r="ANN115" s="437"/>
      <c r="ANO115" s="437"/>
      <c r="ANP115" s="437"/>
      <c r="ANQ115" s="437"/>
      <c r="ANR115" s="437"/>
      <c r="ANS115" s="437"/>
      <c r="ANT115" s="437"/>
      <c r="ANU115" s="437"/>
      <c r="ANV115" s="437"/>
      <c r="ANW115" s="437"/>
      <c r="ANX115" s="437"/>
      <c r="ANY115" s="437"/>
      <c r="ANZ115" s="437"/>
      <c r="AOA115" s="437"/>
      <c r="AOB115" s="437"/>
      <c r="AOC115" s="437"/>
      <c r="AOD115" s="437"/>
      <c r="AOE115" s="437"/>
      <c r="AOF115" s="437"/>
      <c r="AOG115" s="437"/>
      <c r="AOH115" s="437"/>
      <c r="AOI115" s="437"/>
      <c r="AOJ115" s="437"/>
      <c r="AOK115" s="437"/>
      <c r="AOL115" s="437"/>
      <c r="AOM115" s="437"/>
      <c r="AON115" s="437"/>
      <c r="AOO115" s="437"/>
      <c r="AOP115" s="437"/>
      <c r="AOQ115" s="437"/>
      <c r="AOR115" s="437"/>
      <c r="AOS115" s="437"/>
      <c r="AOT115" s="437"/>
      <c r="AOU115" s="437"/>
      <c r="AOV115" s="437"/>
      <c r="AOW115" s="437"/>
      <c r="AOX115" s="437"/>
      <c r="AOY115" s="437"/>
      <c r="AOZ115" s="437"/>
      <c r="APA115" s="437"/>
      <c r="APB115" s="437"/>
      <c r="APC115" s="437"/>
      <c r="APD115" s="437"/>
      <c r="APE115" s="437"/>
      <c r="APF115" s="437"/>
      <c r="APG115" s="437"/>
      <c r="APH115" s="437"/>
      <c r="API115" s="437"/>
      <c r="APJ115" s="437"/>
      <c r="APK115" s="437"/>
      <c r="APL115" s="437"/>
      <c r="APM115" s="437"/>
      <c r="APN115" s="437"/>
      <c r="APO115" s="437"/>
      <c r="APP115" s="437"/>
      <c r="APQ115" s="437"/>
      <c r="APR115" s="437"/>
      <c r="APS115" s="437"/>
      <c r="APT115" s="437"/>
      <c r="APU115" s="437"/>
      <c r="APV115" s="437"/>
      <c r="APW115" s="437"/>
      <c r="APX115" s="437"/>
      <c r="APY115" s="437"/>
      <c r="APZ115" s="437"/>
      <c r="AQA115" s="437"/>
      <c r="AQB115" s="437"/>
      <c r="AQC115" s="437"/>
      <c r="AQD115" s="437"/>
      <c r="AQE115" s="437"/>
      <c r="AQF115" s="437"/>
      <c r="AQG115" s="437"/>
      <c r="AQH115" s="437"/>
      <c r="AQI115" s="437"/>
      <c r="AQJ115" s="437"/>
      <c r="AQK115" s="437"/>
      <c r="AQL115" s="437"/>
      <c r="AQM115" s="437"/>
      <c r="AQN115" s="437"/>
      <c r="AQO115" s="437"/>
      <c r="AQP115" s="437"/>
      <c r="AQQ115" s="437"/>
      <c r="AQR115" s="437"/>
      <c r="AQS115" s="437"/>
      <c r="AQT115" s="437"/>
      <c r="AQU115" s="437"/>
      <c r="AQV115" s="437"/>
      <c r="AQW115" s="437"/>
      <c r="AQX115" s="437"/>
      <c r="AQY115" s="437"/>
      <c r="AQZ115" s="437"/>
      <c r="ARA115" s="437"/>
      <c r="ARB115" s="437"/>
      <c r="ARC115" s="437"/>
      <c r="ARD115" s="437"/>
      <c r="ARE115" s="437"/>
      <c r="ARF115" s="437"/>
      <c r="ARG115" s="437"/>
      <c r="ARH115" s="437"/>
      <c r="ARI115" s="437"/>
      <c r="ARJ115" s="437"/>
      <c r="ARK115" s="437"/>
      <c r="ARL115" s="437"/>
      <c r="ARM115" s="437"/>
      <c r="ARN115" s="437"/>
      <c r="ARO115" s="437"/>
      <c r="ARP115" s="437"/>
      <c r="ARQ115" s="437"/>
      <c r="ARR115" s="437"/>
      <c r="ARS115" s="437"/>
      <c r="ART115" s="437"/>
      <c r="ARU115" s="437"/>
      <c r="ARV115" s="437"/>
      <c r="ARW115" s="437"/>
      <c r="ARX115" s="437"/>
      <c r="ARY115" s="437"/>
      <c r="ARZ115" s="437"/>
      <c r="ASA115" s="437"/>
      <c r="ASB115" s="437"/>
      <c r="ASC115" s="437"/>
      <c r="ASD115" s="437"/>
      <c r="ASE115" s="437"/>
      <c r="ASF115" s="437"/>
      <c r="ASG115" s="437"/>
      <c r="ASH115" s="437"/>
      <c r="ASI115" s="437"/>
      <c r="ASJ115" s="437"/>
      <c r="ASK115" s="437"/>
      <c r="ASL115" s="437"/>
      <c r="ASM115" s="437"/>
      <c r="ASN115" s="437"/>
      <c r="ASO115" s="437"/>
      <c r="ASP115" s="437"/>
      <c r="ASQ115" s="437"/>
      <c r="ASR115" s="437"/>
      <c r="ASS115" s="437"/>
      <c r="AST115" s="437"/>
      <c r="ASU115" s="437"/>
      <c r="ASV115" s="437"/>
      <c r="ASW115" s="437"/>
      <c r="ASX115" s="437"/>
      <c r="ASY115" s="437"/>
      <c r="ASZ115" s="437"/>
      <c r="ATA115" s="437"/>
      <c r="ATB115" s="437"/>
      <c r="ATC115" s="437"/>
      <c r="ATD115" s="437"/>
      <c r="ATE115" s="437"/>
      <c r="ATF115" s="437"/>
      <c r="ATG115" s="437"/>
      <c r="ATH115" s="437"/>
      <c r="ATI115" s="437"/>
    </row>
    <row r="116" spans="1:1205" s="25" customFormat="1" ht="15.75" customHeight="1" x14ac:dyDescent="0.3">
      <c r="A116" s="547" t="s">
        <v>475</v>
      </c>
      <c r="B116" s="61" t="s">
        <v>19</v>
      </c>
      <c r="C116" s="597" t="s">
        <v>473</v>
      </c>
      <c r="D116" s="225"/>
      <c r="E116" s="408" t="str">
        <f>IF(D116*14=0,"",D116*14)</f>
        <v/>
      </c>
      <c r="F116" s="108"/>
      <c r="G116" s="408" t="str">
        <f>IF(F116*14=0,"",F116*14)</f>
        <v/>
      </c>
      <c r="H116" s="108"/>
      <c r="I116" s="109"/>
      <c r="J116" s="56"/>
      <c r="K116" s="408" t="str">
        <f>IF(J116*14=0,"",J116*14)</f>
        <v/>
      </c>
      <c r="L116" s="55"/>
      <c r="M116" s="408" t="str">
        <f>IF(L116*14=0,"",L116*14)</f>
        <v/>
      </c>
      <c r="N116" s="407"/>
      <c r="O116" s="59"/>
      <c r="P116" s="55"/>
      <c r="Q116" s="5" t="str">
        <f>IF(P116*14=0,"",P116*14)</f>
        <v/>
      </c>
      <c r="R116" s="55"/>
      <c r="S116" s="5" t="str">
        <f>IF(R116*14=0,"",R116*14)</f>
        <v/>
      </c>
      <c r="T116" s="55"/>
      <c r="U116" s="413"/>
      <c r="V116" s="411"/>
      <c r="W116" s="5" t="str">
        <f>IF(V116*14=0,"",V116*14)</f>
        <v/>
      </c>
      <c r="X116" s="407"/>
      <c r="Y116" s="408" t="str">
        <f>IF(X116*14=0,"",X116*14)</f>
        <v/>
      </c>
      <c r="Z116" s="407"/>
      <c r="AA116" s="412"/>
      <c r="AB116" s="407"/>
      <c r="AC116" s="408" t="str">
        <f>IF(AB116*14=0,"",AB116*14)</f>
        <v/>
      </c>
      <c r="AD116" s="407"/>
      <c r="AE116" s="408" t="str">
        <f>IF(AD116*14=0,"",AD116*14)</f>
        <v/>
      </c>
      <c r="AF116" s="407"/>
      <c r="AG116" s="413"/>
      <c r="AH116" s="411"/>
      <c r="AI116" s="408" t="str">
        <f t="shared" si="92"/>
        <v/>
      </c>
      <c r="AJ116" s="407"/>
      <c r="AK116" s="408" t="str">
        <f t="shared" si="93"/>
        <v/>
      </c>
      <c r="AL116" s="407"/>
      <c r="AM116" s="412"/>
      <c r="AN116" s="411"/>
      <c r="AO116" s="408" t="str">
        <f>IF(AN116*14=0,"",AN116*14)</f>
        <v/>
      </c>
      <c r="AP116" s="410"/>
      <c r="AQ116" s="408" t="str">
        <f>IF(AP116*14=0,"",AP116*14)</f>
        <v/>
      </c>
      <c r="AR116" s="410"/>
      <c r="AS116" s="409"/>
      <c r="AT116" s="411">
        <v>1</v>
      </c>
      <c r="AU116" s="408">
        <f>IF(AT116*14=0,"",AT116*14)</f>
        <v>14</v>
      </c>
      <c r="AV116" s="410">
        <v>1</v>
      </c>
      <c r="AW116" s="5">
        <f>IF(AV116*14=0,"",AV116*14)</f>
        <v>14</v>
      </c>
      <c r="AX116" s="410">
        <v>3</v>
      </c>
      <c r="AY116" s="409" t="s">
        <v>67</v>
      </c>
      <c r="AZ116" s="591"/>
      <c r="BA116" s="594"/>
      <c r="BB116" s="594"/>
      <c r="BC116" s="595"/>
      <c r="BD116" s="592"/>
      <c r="BE116" s="593"/>
      <c r="BF116" s="482" t="s">
        <v>154</v>
      </c>
      <c r="BG116" s="494" t="s">
        <v>292</v>
      </c>
      <c r="MG116" s="437"/>
      <c r="MH116" s="437"/>
      <c r="MI116" s="437"/>
      <c r="MJ116" s="437"/>
      <c r="MK116" s="437"/>
      <c r="ML116" s="437"/>
      <c r="MM116" s="437"/>
      <c r="MN116" s="437"/>
      <c r="MO116" s="437"/>
      <c r="MP116" s="437"/>
      <c r="MQ116" s="437"/>
      <c r="MR116" s="437"/>
      <c r="MS116" s="437"/>
      <c r="MT116" s="437"/>
      <c r="MU116" s="437"/>
      <c r="MV116" s="437"/>
      <c r="MW116" s="437"/>
      <c r="MX116" s="437"/>
      <c r="MY116" s="437"/>
      <c r="MZ116" s="437"/>
      <c r="NA116" s="437"/>
      <c r="NB116" s="437"/>
      <c r="NC116" s="437"/>
      <c r="ND116" s="437"/>
      <c r="NE116" s="437"/>
      <c r="NF116" s="437"/>
      <c r="NG116" s="437"/>
      <c r="NH116" s="437"/>
      <c r="NI116" s="437"/>
      <c r="NJ116" s="437"/>
      <c r="NK116" s="437"/>
      <c r="NL116" s="437"/>
      <c r="NM116" s="437"/>
      <c r="NN116" s="437"/>
      <c r="NO116" s="437"/>
      <c r="NP116" s="437"/>
      <c r="NQ116" s="437"/>
      <c r="NR116" s="437"/>
      <c r="NS116" s="437"/>
      <c r="NT116" s="437"/>
      <c r="NU116" s="437"/>
      <c r="NV116" s="437"/>
      <c r="NW116" s="437"/>
      <c r="NX116" s="437"/>
      <c r="NY116" s="437"/>
      <c r="NZ116" s="437"/>
      <c r="OA116" s="437"/>
      <c r="OB116" s="437"/>
      <c r="OC116" s="437"/>
      <c r="OD116" s="437"/>
      <c r="OE116" s="437"/>
      <c r="OF116" s="437"/>
      <c r="OG116" s="437"/>
      <c r="OH116" s="437"/>
      <c r="OI116" s="437"/>
      <c r="OJ116" s="437"/>
      <c r="OK116" s="437"/>
      <c r="OL116" s="437"/>
      <c r="OM116" s="437"/>
      <c r="ON116" s="437"/>
      <c r="OO116" s="437"/>
      <c r="OP116" s="437"/>
      <c r="OQ116" s="437"/>
      <c r="OR116" s="437"/>
      <c r="OS116" s="437"/>
      <c r="OT116" s="437"/>
      <c r="OU116" s="437"/>
      <c r="OV116" s="437"/>
      <c r="OW116" s="437"/>
      <c r="OX116" s="437"/>
      <c r="OY116" s="437"/>
      <c r="OZ116" s="437"/>
      <c r="PA116" s="437"/>
      <c r="PB116" s="437"/>
      <c r="PC116" s="437"/>
      <c r="PD116" s="437"/>
      <c r="PE116" s="437"/>
      <c r="PF116" s="437"/>
      <c r="PG116" s="437"/>
      <c r="PH116" s="437"/>
      <c r="PI116" s="437"/>
      <c r="PJ116" s="437"/>
      <c r="PK116" s="437"/>
      <c r="PL116" s="437"/>
      <c r="PM116" s="437"/>
      <c r="PN116" s="437"/>
      <c r="PO116" s="437"/>
      <c r="PP116" s="437"/>
      <c r="PQ116" s="437"/>
      <c r="PR116" s="437"/>
      <c r="PS116" s="437"/>
      <c r="PT116" s="437"/>
      <c r="PU116" s="437"/>
      <c r="PV116" s="437"/>
      <c r="PW116" s="437"/>
      <c r="PX116" s="437"/>
      <c r="PY116" s="437"/>
      <c r="PZ116" s="437"/>
      <c r="QA116" s="437"/>
      <c r="QB116" s="437"/>
      <c r="QC116" s="437"/>
      <c r="QD116" s="437"/>
      <c r="QE116" s="437"/>
      <c r="QF116" s="437"/>
      <c r="QG116" s="437"/>
      <c r="QH116" s="437"/>
      <c r="QI116" s="437"/>
      <c r="QJ116" s="437"/>
      <c r="QK116" s="437"/>
      <c r="QL116" s="437"/>
      <c r="QM116" s="437"/>
      <c r="QN116" s="437"/>
      <c r="QO116" s="437"/>
      <c r="QP116" s="437"/>
      <c r="QQ116" s="437"/>
      <c r="QR116" s="437"/>
      <c r="QS116" s="437"/>
      <c r="QT116" s="437"/>
      <c r="QU116" s="437"/>
      <c r="QV116" s="437"/>
      <c r="QW116" s="437"/>
      <c r="QX116" s="437"/>
      <c r="QY116" s="437"/>
      <c r="QZ116" s="437"/>
      <c r="RA116" s="437"/>
      <c r="RB116" s="437"/>
      <c r="RC116" s="437"/>
      <c r="RD116" s="437"/>
      <c r="RE116" s="437"/>
      <c r="RF116" s="437"/>
      <c r="RG116" s="437"/>
      <c r="RH116" s="437"/>
      <c r="RI116" s="437"/>
      <c r="RJ116" s="437"/>
      <c r="RK116" s="437"/>
      <c r="RL116" s="437"/>
      <c r="RM116" s="437"/>
      <c r="RN116" s="437"/>
      <c r="RO116" s="437"/>
      <c r="RP116" s="437"/>
      <c r="RQ116" s="437"/>
      <c r="RR116" s="437"/>
      <c r="RS116" s="437"/>
      <c r="RT116" s="437"/>
      <c r="RU116" s="437"/>
      <c r="RV116" s="437"/>
      <c r="RW116" s="437"/>
      <c r="RX116" s="437"/>
      <c r="RY116" s="437"/>
      <c r="RZ116" s="437"/>
      <c r="SA116" s="437"/>
      <c r="SB116" s="437"/>
      <c r="SC116" s="437"/>
      <c r="SD116" s="437"/>
      <c r="SE116" s="437"/>
      <c r="SF116" s="437"/>
      <c r="SG116" s="437"/>
      <c r="SH116" s="437"/>
      <c r="SI116" s="437"/>
      <c r="SJ116" s="437"/>
      <c r="SK116" s="437"/>
      <c r="SL116" s="437"/>
      <c r="SM116" s="437"/>
      <c r="SN116" s="437"/>
      <c r="SO116" s="437"/>
      <c r="SP116" s="437"/>
      <c r="SQ116" s="437"/>
      <c r="SR116" s="437"/>
      <c r="SS116" s="437"/>
      <c r="ST116" s="437"/>
      <c r="SU116" s="437"/>
      <c r="SV116" s="437"/>
      <c r="SW116" s="437"/>
      <c r="SX116" s="437"/>
      <c r="SY116" s="437"/>
      <c r="SZ116" s="437"/>
      <c r="TA116" s="437"/>
      <c r="TB116" s="437"/>
      <c r="TC116" s="437"/>
      <c r="TD116" s="437"/>
      <c r="TE116" s="437"/>
      <c r="TF116" s="437"/>
      <c r="TG116" s="437"/>
      <c r="TH116" s="437"/>
      <c r="TI116" s="437"/>
      <c r="TJ116" s="437"/>
      <c r="TK116" s="437"/>
      <c r="TL116" s="437"/>
      <c r="TM116" s="437"/>
      <c r="TN116" s="437"/>
      <c r="TO116" s="437"/>
      <c r="TP116" s="437"/>
      <c r="TQ116" s="437"/>
      <c r="TR116" s="437"/>
      <c r="TS116" s="437"/>
      <c r="TT116" s="437"/>
      <c r="TU116" s="437"/>
      <c r="TV116" s="437"/>
      <c r="TW116" s="437"/>
      <c r="TX116" s="437"/>
      <c r="TY116" s="437"/>
      <c r="TZ116" s="437"/>
      <c r="UA116" s="437"/>
      <c r="UB116" s="437"/>
      <c r="UC116" s="437"/>
      <c r="UD116" s="437"/>
      <c r="UE116" s="437"/>
      <c r="UF116" s="437"/>
      <c r="UG116" s="437"/>
      <c r="UH116" s="437"/>
      <c r="UI116" s="437"/>
      <c r="UJ116" s="437"/>
      <c r="UK116" s="437"/>
      <c r="UL116" s="437"/>
      <c r="UM116" s="437"/>
      <c r="UN116" s="437"/>
      <c r="UO116" s="437"/>
      <c r="UP116" s="437"/>
      <c r="UQ116" s="437"/>
      <c r="UR116" s="437"/>
      <c r="US116" s="437"/>
      <c r="UT116" s="437"/>
      <c r="UU116" s="437"/>
      <c r="UV116" s="437"/>
      <c r="UW116" s="437"/>
      <c r="UX116" s="437"/>
      <c r="UY116" s="437"/>
      <c r="UZ116" s="437"/>
      <c r="VA116" s="437"/>
      <c r="VB116" s="437"/>
      <c r="VC116" s="437"/>
      <c r="VD116" s="437"/>
      <c r="VE116" s="437"/>
      <c r="VF116" s="437"/>
      <c r="VG116" s="437"/>
      <c r="VH116" s="437"/>
      <c r="VI116" s="437"/>
      <c r="VJ116" s="437"/>
      <c r="VK116" s="437"/>
      <c r="VL116" s="437"/>
      <c r="VM116" s="437"/>
      <c r="VN116" s="437"/>
      <c r="VO116" s="437"/>
      <c r="VP116" s="437"/>
      <c r="VQ116" s="437"/>
      <c r="VR116" s="437"/>
      <c r="VS116" s="437"/>
      <c r="VT116" s="437"/>
      <c r="VU116" s="437"/>
      <c r="VV116" s="437"/>
      <c r="VW116" s="437"/>
      <c r="VX116" s="437"/>
      <c r="VY116" s="437"/>
      <c r="VZ116" s="437"/>
      <c r="WA116" s="437"/>
      <c r="WB116" s="437"/>
      <c r="WC116" s="437"/>
      <c r="WD116" s="437"/>
      <c r="WE116" s="437"/>
      <c r="WF116" s="437"/>
      <c r="WG116" s="437"/>
      <c r="WH116" s="437"/>
      <c r="WI116" s="437"/>
      <c r="WJ116" s="437"/>
      <c r="WK116" s="437"/>
      <c r="WL116" s="437"/>
      <c r="WM116" s="437"/>
      <c r="WN116" s="437"/>
      <c r="WO116" s="437"/>
      <c r="WP116" s="437"/>
      <c r="WQ116" s="437"/>
      <c r="WR116" s="437"/>
      <c r="WS116" s="437"/>
      <c r="WT116" s="437"/>
      <c r="WU116" s="437"/>
      <c r="WV116" s="437"/>
      <c r="WW116" s="437"/>
      <c r="WX116" s="437"/>
      <c r="WY116" s="437"/>
      <c r="WZ116" s="437"/>
      <c r="XA116" s="437"/>
      <c r="XB116" s="437"/>
      <c r="XC116" s="437"/>
      <c r="XD116" s="437"/>
      <c r="XE116" s="437"/>
      <c r="XF116" s="437"/>
      <c r="XG116" s="437"/>
      <c r="XH116" s="437"/>
      <c r="XI116" s="437"/>
      <c r="XJ116" s="437"/>
      <c r="XK116" s="437"/>
      <c r="XL116" s="437"/>
      <c r="XM116" s="437"/>
      <c r="XN116" s="437"/>
      <c r="XO116" s="437"/>
      <c r="XP116" s="437"/>
      <c r="XQ116" s="437"/>
      <c r="XR116" s="437"/>
      <c r="XS116" s="437"/>
      <c r="XT116" s="437"/>
      <c r="XU116" s="437"/>
      <c r="XV116" s="437"/>
      <c r="XW116" s="437"/>
      <c r="XX116" s="437"/>
      <c r="XY116" s="437"/>
      <c r="XZ116" s="437"/>
      <c r="YA116" s="437"/>
      <c r="YB116" s="437"/>
      <c r="YC116" s="437"/>
      <c r="YD116" s="437"/>
      <c r="YE116" s="437"/>
      <c r="YF116" s="437"/>
      <c r="YG116" s="437"/>
      <c r="YH116" s="437"/>
      <c r="YI116" s="437"/>
      <c r="YJ116" s="437"/>
      <c r="YK116" s="437"/>
      <c r="YL116" s="437"/>
      <c r="YM116" s="437"/>
      <c r="YN116" s="437"/>
      <c r="YO116" s="437"/>
      <c r="YP116" s="437"/>
      <c r="YQ116" s="437"/>
      <c r="YR116" s="437"/>
      <c r="YS116" s="437"/>
      <c r="YT116" s="437"/>
      <c r="YU116" s="437"/>
      <c r="YV116" s="437"/>
      <c r="YW116" s="437"/>
      <c r="YX116" s="437"/>
      <c r="YY116" s="437"/>
      <c r="YZ116" s="437"/>
      <c r="ZA116" s="437"/>
      <c r="ZB116" s="437"/>
      <c r="ZC116" s="437"/>
      <c r="ZD116" s="437"/>
      <c r="ZE116" s="437"/>
      <c r="ZF116" s="437"/>
      <c r="ZG116" s="437"/>
      <c r="ZH116" s="437"/>
      <c r="ZI116" s="437"/>
      <c r="ZJ116" s="437"/>
      <c r="ZK116" s="437"/>
      <c r="ZL116" s="437"/>
      <c r="ZM116" s="437"/>
      <c r="ZN116" s="437"/>
      <c r="ZO116" s="437"/>
      <c r="ZP116" s="437"/>
      <c r="ZQ116" s="437"/>
      <c r="ZR116" s="437"/>
      <c r="ZS116" s="437"/>
      <c r="ZT116" s="437"/>
      <c r="ZU116" s="437"/>
      <c r="ZV116" s="437"/>
      <c r="ZW116" s="437"/>
      <c r="ZX116" s="437"/>
      <c r="ZY116" s="437"/>
      <c r="ZZ116" s="437"/>
      <c r="AAA116" s="437"/>
      <c r="AAB116" s="437"/>
      <c r="AAC116" s="437"/>
      <c r="AAD116" s="437"/>
      <c r="AAE116" s="437"/>
      <c r="AAF116" s="437"/>
      <c r="AAG116" s="437"/>
      <c r="AAH116" s="437"/>
      <c r="AAI116" s="437"/>
      <c r="AAJ116" s="437"/>
      <c r="AAK116" s="437"/>
      <c r="AAL116" s="437"/>
      <c r="AAM116" s="437"/>
      <c r="AAN116" s="437"/>
      <c r="AAO116" s="437"/>
      <c r="AAP116" s="437"/>
      <c r="AAQ116" s="437"/>
      <c r="AAR116" s="437"/>
      <c r="AAS116" s="437"/>
      <c r="AAT116" s="437"/>
      <c r="AAU116" s="437"/>
      <c r="AAV116" s="437"/>
      <c r="AAW116" s="437"/>
      <c r="AAX116" s="437"/>
      <c r="AAY116" s="437"/>
      <c r="AAZ116" s="437"/>
      <c r="ABA116" s="437"/>
      <c r="ABB116" s="437"/>
      <c r="ABC116" s="437"/>
      <c r="ABD116" s="437"/>
      <c r="ABE116" s="437"/>
      <c r="ABF116" s="437"/>
      <c r="ABG116" s="437"/>
      <c r="ABH116" s="437"/>
      <c r="ABI116" s="437"/>
      <c r="ABJ116" s="437"/>
      <c r="ABK116" s="437"/>
      <c r="ABL116" s="437"/>
      <c r="ABM116" s="437"/>
      <c r="ABN116" s="437"/>
      <c r="ABO116" s="437"/>
      <c r="ABP116" s="437"/>
      <c r="ABQ116" s="437"/>
      <c r="ABR116" s="437"/>
      <c r="ABS116" s="437"/>
      <c r="ABT116" s="437"/>
      <c r="ABU116" s="437"/>
      <c r="ABV116" s="437"/>
      <c r="ABW116" s="437"/>
      <c r="ABX116" s="437"/>
      <c r="ABY116" s="437"/>
      <c r="ABZ116" s="437"/>
      <c r="ACA116" s="437"/>
      <c r="ACB116" s="437"/>
      <c r="ACC116" s="437"/>
      <c r="ACD116" s="437"/>
      <c r="ACE116" s="437"/>
      <c r="ACF116" s="437"/>
      <c r="ACG116" s="437"/>
      <c r="ACH116" s="437"/>
      <c r="ACI116" s="437"/>
      <c r="ACJ116" s="437"/>
      <c r="ACK116" s="437"/>
      <c r="ACL116" s="437"/>
      <c r="ACM116" s="437"/>
      <c r="ACN116" s="437"/>
      <c r="ACO116" s="437"/>
      <c r="ACP116" s="437"/>
      <c r="ACQ116" s="437"/>
      <c r="ACR116" s="437"/>
      <c r="ACS116" s="437"/>
      <c r="ACT116" s="437"/>
      <c r="ACU116" s="437"/>
      <c r="ACV116" s="437"/>
      <c r="ACW116" s="437"/>
      <c r="ACX116" s="437"/>
      <c r="ACY116" s="437"/>
      <c r="ACZ116" s="437"/>
      <c r="ADA116" s="437"/>
      <c r="ADB116" s="437"/>
      <c r="ADC116" s="437"/>
      <c r="ADD116" s="437"/>
      <c r="ADE116" s="437"/>
      <c r="ADF116" s="437"/>
      <c r="ADG116" s="437"/>
      <c r="ADH116" s="437"/>
      <c r="ADI116" s="437"/>
      <c r="ADJ116" s="437"/>
      <c r="ADK116" s="437"/>
      <c r="ADL116" s="437"/>
      <c r="ADM116" s="437"/>
      <c r="ADN116" s="437"/>
      <c r="ADO116" s="437"/>
      <c r="ADP116" s="437"/>
      <c r="ADQ116" s="437"/>
      <c r="ADR116" s="437"/>
      <c r="ADS116" s="437"/>
      <c r="ADT116" s="437"/>
      <c r="ADU116" s="437"/>
      <c r="ADV116" s="437"/>
      <c r="ADW116" s="437"/>
      <c r="ADX116" s="437"/>
      <c r="ADY116" s="437"/>
      <c r="ADZ116" s="437"/>
      <c r="AEA116" s="437"/>
      <c r="AEB116" s="437"/>
      <c r="AEC116" s="437"/>
      <c r="AED116" s="437"/>
      <c r="AEE116" s="437"/>
      <c r="AEF116" s="437"/>
      <c r="AEG116" s="437"/>
      <c r="AEH116" s="437"/>
      <c r="AEI116" s="437"/>
      <c r="AEJ116" s="437"/>
      <c r="AEK116" s="437"/>
      <c r="AEL116" s="437"/>
      <c r="AEM116" s="437"/>
      <c r="AEN116" s="437"/>
      <c r="AEO116" s="437"/>
      <c r="AEP116" s="437"/>
      <c r="AEQ116" s="437"/>
      <c r="AER116" s="437"/>
      <c r="AES116" s="437"/>
      <c r="AET116" s="437"/>
      <c r="AEU116" s="437"/>
      <c r="AEV116" s="437"/>
      <c r="AEW116" s="437"/>
      <c r="AEX116" s="437"/>
      <c r="AEY116" s="437"/>
      <c r="AEZ116" s="437"/>
      <c r="AFA116" s="437"/>
      <c r="AFB116" s="437"/>
      <c r="AFC116" s="437"/>
      <c r="AFD116" s="437"/>
      <c r="AFE116" s="437"/>
      <c r="AFF116" s="437"/>
      <c r="AFG116" s="437"/>
      <c r="AFH116" s="437"/>
      <c r="AFI116" s="437"/>
      <c r="AFJ116" s="437"/>
      <c r="AFK116" s="437"/>
      <c r="AFL116" s="437"/>
      <c r="AFM116" s="437"/>
      <c r="AFN116" s="437"/>
      <c r="AFO116" s="437"/>
      <c r="AFP116" s="437"/>
      <c r="AFQ116" s="437"/>
      <c r="AFR116" s="437"/>
      <c r="AFS116" s="437"/>
      <c r="AFT116" s="437"/>
      <c r="AFU116" s="437"/>
      <c r="AFV116" s="437"/>
      <c r="AFW116" s="437"/>
      <c r="AFX116" s="437"/>
      <c r="AFY116" s="437"/>
      <c r="AFZ116" s="437"/>
      <c r="AGA116" s="437"/>
      <c r="AGB116" s="437"/>
      <c r="AGC116" s="437"/>
      <c r="AGD116" s="437"/>
      <c r="AGE116" s="437"/>
      <c r="AGF116" s="437"/>
      <c r="AGG116" s="437"/>
      <c r="AGH116" s="437"/>
      <c r="AGI116" s="437"/>
      <c r="AGJ116" s="437"/>
      <c r="AGK116" s="437"/>
      <c r="AGL116" s="437"/>
      <c r="AGM116" s="437"/>
      <c r="AGN116" s="437"/>
      <c r="AGO116" s="437"/>
      <c r="AGP116" s="437"/>
      <c r="AGQ116" s="437"/>
      <c r="AGR116" s="437"/>
      <c r="AGS116" s="437"/>
      <c r="AGT116" s="437"/>
      <c r="AGU116" s="437"/>
      <c r="AGV116" s="437"/>
      <c r="AGW116" s="437"/>
      <c r="AGX116" s="437"/>
      <c r="AGY116" s="437"/>
      <c r="AGZ116" s="437"/>
      <c r="AHA116" s="437"/>
      <c r="AHB116" s="437"/>
      <c r="AHC116" s="437"/>
      <c r="AHD116" s="437"/>
      <c r="AHE116" s="437"/>
      <c r="AHF116" s="437"/>
      <c r="AHG116" s="437"/>
      <c r="AHH116" s="437"/>
      <c r="AHI116" s="437"/>
      <c r="AHJ116" s="437"/>
      <c r="AHK116" s="437"/>
      <c r="AHL116" s="437"/>
      <c r="AHM116" s="437"/>
      <c r="AHN116" s="437"/>
      <c r="AHO116" s="437"/>
      <c r="AHP116" s="437"/>
      <c r="AHQ116" s="437"/>
      <c r="AHR116" s="437"/>
      <c r="AHS116" s="437"/>
      <c r="AHT116" s="437"/>
      <c r="AHU116" s="437"/>
      <c r="AHV116" s="437"/>
      <c r="AHW116" s="437"/>
      <c r="AHX116" s="437"/>
      <c r="AHY116" s="437"/>
      <c r="AHZ116" s="437"/>
      <c r="AIA116" s="437"/>
      <c r="AIB116" s="437"/>
      <c r="AIC116" s="437"/>
      <c r="AID116" s="437"/>
      <c r="AIE116" s="437"/>
      <c r="AIF116" s="437"/>
      <c r="AIG116" s="437"/>
      <c r="AIH116" s="437"/>
      <c r="AII116" s="437"/>
      <c r="AIJ116" s="437"/>
      <c r="AIK116" s="437"/>
      <c r="AIL116" s="437"/>
      <c r="AIM116" s="437"/>
      <c r="AIN116" s="437"/>
      <c r="AIO116" s="437"/>
      <c r="AIP116" s="437"/>
      <c r="AIQ116" s="437"/>
      <c r="AIR116" s="437"/>
      <c r="AIS116" s="437"/>
      <c r="AIT116" s="437"/>
      <c r="AIU116" s="437"/>
      <c r="AIV116" s="437"/>
      <c r="AIW116" s="437"/>
      <c r="AIX116" s="437"/>
      <c r="AIY116" s="437"/>
      <c r="AIZ116" s="437"/>
      <c r="AJA116" s="437"/>
      <c r="AJB116" s="437"/>
      <c r="AJC116" s="437"/>
      <c r="AJD116" s="437"/>
      <c r="AJE116" s="437"/>
      <c r="AJF116" s="437"/>
      <c r="AJG116" s="437"/>
      <c r="AJH116" s="437"/>
      <c r="AJI116" s="437"/>
      <c r="AJJ116" s="437"/>
      <c r="AJK116" s="437"/>
      <c r="AJL116" s="437"/>
      <c r="AJM116" s="437"/>
      <c r="AJN116" s="437"/>
      <c r="AJO116" s="437"/>
      <c r="AJP116" s="437"/>
      <c r="AJQ116" s="437"/>
      <c r="AJR116" s="437"/>
      <c r="AJS116" s="437"/>
      <c r="AJT116" s="437"/>
      <c r="AJU116" s="437"/>
      <c r="AJV116" s="437"/>
      <c r="AJW116" s="437"/>
      <c r="AJX116" s="437"/>
      <c r="AJY116" s="437"/>
      <c r="AJZ116" s="437"/>
      <c r="AKA116" s="437"/>
      <c r="AKB116" s="437"/>
      <c r="AKC116" s="437"/>
      <c r="AKD116" s="437"/>
      <c r="AKE116" s="437"/>
      <c r="AKF116" s="437"/>
      <c r="AKG116" s="437"/>
      <c r="AKH116" s="437"/>
      <c r="AKI116" s="437"/>
      <c r="AKJ116" s="437"/>
      <c r="AKK116" s="437"/>
      <c r="AKL116" s="437"/>
      <c r="AKM116" s="437"/>
      <c r="AKN116" s="437"/>
      <c r="AKO116" s="437"/>
      <c r="AKP116" s="437"/>
      <c r="AKQ116" s="437"/>
      <c r="AKR116" s="437"/>
      <c r="AKS116" s="437"/>
      <c r="AKT116" s="437"/>
      <c r="AKU116" s="437"/>
      <c r="AKV116" s="437"/>
      <c r="AKW116" s="437"/>
      <c r="AKX116" s="437"/>
      <c r="AKY116" s="437"/>
      <c r="AKZ116" s="437"/>
      <c r="ALA116" s="437"/>
      <c r="ALB116" s="437"/>
      <c r="ALC116" s="437"/>
      <c r="ALD116" s="437"/>
      <c r="ALE116" s="437"/>
      <c r="ALF116" s="437"/>
      <c r="ALG116" s="437"/>
      <c r="ALH116" s="437"/>
      <c r="ALI116" s="437"/>
      <c r="ALJ116" s="437"/>
      <c r="ALK116" s="437"/>
      <c r="ALL116" s="437"/>
      <c r="ALM116" s="437"/>
      <c r="ALN116" s="437"/>
      <c r="ALO116" s="437"/>
      <c r="ALP116" s="437"/>
      <c r="ALQ116" s="437"/>
      <c r="ALR116" s="437"/>
      <c r="ALS116" s="437"/>
      <c r="ALT116" s="437"/>
      <c r="ALU116" s="437"/>
      <c r="ALV116" s="437"/>
      <c r="ALW116" s="437"/>
      <c r="ALX116" s="437"/>
      <c r="ALY116" s="437"/>
      <c r="ALZ116" s="437"/>
      <c r="AMA116" s="437"/>
      <c r="AMB116" s="437"/>
      <c r="AMC116" s="437"/>
      <c r="AMD116" s="437"/>
      <c r="AME116" s="437"/>
      <c r="AMF116" s="437"/>
      <c r="AMG116" s="437"/>
      <c r="AMH116" s="437"/>
      <c r="AMI116" s="437"/>
      <c r="AMJ116" s="437"/>
      <c r="AMK116" s="437"/>
      <c r="AML116" s="437"/>
      <c r="AMM116" s="437"/>
      <c r="AMN116" s="437"/>
      <c r="AMO116" s="437"/>
      <c r="AMP116" s="437"/>
      <c r="AMQ116" s="437"/>
      <c r="AMR116" s="437"/>
      <c r="AMS116" s="437"/>
      <c r="AMT116" s="437"/>
      <c r="AMU116" s="437"/>
      <c r="AMV116" s="437"/>
      <c r="AMW116" s="437"/>
      <c r="AMX116" s="437"/>
      <c r="AMY116" s="437"/>
      <c r="AMZ116" s="437"/>
      <c r="ANA116" s="437"/>
      <c r="ANB116" s="437"/>
      <c r="ANC116" s="437"/>
      <c r="AND116" s="437"/>
      <c r="ANE116" s="437"/>
      <c r="ANF116" s="437"/>
      <c r="ANG116" s="437"/>
      <c r="ANH116" s="437"/>
      <c r="ANI116" s="437"/>
      <c r="ANJ116" s="437"/>
      <c r="ANK116" s="437"/>
      <c r="ANL116" s="437"/>
      <c r="ANM116" s="437"/>
      <c r="ANN116" s="437"/>
      <c r="ANO116" s="437"/>
      <c r="ANP116" s="437"/>
      <c r="ANQ116" s="437"/>
      <c r="ANR116" s="437"/>
      <c r="ANS116" s="437"/>
      <c r="ANT116" s="437"/>
      <c r="ANU116" s="437"/>
      <c r="ANV116" s="437"/>
      <c r="ANW116" s="437"/>
      <c r="ANX116" s="437"/>
      <c r="ANY116" s="437"/>
      <c r="ANZ116" s="437"/>
      <c r="AOA116" s="437"/>
      <c r="AOB116" s="437"/>
      <c r="AOC116" s="437"/>
      <c r="AOD116" s="437"/>
      <c r="AOE116" s="437"/>
      <c r="AOF116" s="437"/>
      <c r="AOG116" s="437"/>
      <c r="AOH116" s="437"/>
      <c r="AOI116" s="437"/>
      <c r="AOJ116" s="437"/>
      <c r="AOK116" s="437"/>
      <c r="AOL116" s="437"/>
      <c r="AOM116" s="437"/>
      <c r="AON116" s="437"/>
      <c r="AOO116" s="437"/>
      <c r="AOP116" s="437"/>
      <c r="AOQ116" s="437"/>
      <c r="AOR116" s="437"/>
      <c r="AOS116" s="437"/>
      <c r="AOT116" s="437"/>
      <c r="AOU116" s="437"/>
      <c r="AOV116" s="437"/>
      <c r="AOW116" s="437"/>
      <c r="AOX116" s="437"/>
      <c r="AOY116" s="437"/>
      <c r="AOZ116" s="437"/>
      <c r="APA116" s="437"/>
      <c r="APB116" s="437"/>
      <c r="APC116" s="437"/>
      <c r="APD116" s="437"/>
      <c r="APE116" s="437"/>
      <c r="APF116" s="437"/>
      <c r="APG116" s="437"/>
      <c r="APH116" s="437"/>
      <c r="API116" s="437"/>
      <c r="APJ116" s="437"/>
      <c r="APK116" s="437"/>
      <c r="APL116" s="437"/>
      <c r="APM116" s="437"/>
      <c r="APN116" s="437"/>
      <c r="APO116" s="437"/>
      <c r="APP116" s="437"/>
      <c r="APQ116" s="437"/>
      <c r="APR116" s="437"/>
      <c r="APS116" s="437"/>
      <c r="APT116" s="437"/>
      <c r="APU116" s="437"/>
      <c r="APV116" s="437"/>
      <c r="APW116" s="437"/>
      <c r="APX116" s="437"/>
      <c r="APY116" s="437"/>
      <c r="APZ116" s="437"/>
      <c r="AQA116" s="437"/>
      <c r="AQB116" s="437"/>
      <c r="AQC116" s="437"/>
      <c r="AQD116" s="437"/>
      <c r="AQE116" s="437"/>
      <c r="AQF116" s="437"/>
      <c r="AQG116" s="437"/>
      <c r="AQH116" s="437"/>
      <c r="AQI116" s="437"/>
      <c r="AQJ116" s="437"/>
      <c r="AQK116" s="437"/>
      <c r="AQL116" s="437"/>
      <c r="AQM116" s="437"/>
      <c r="AQN116" s="437"/>
      <c r="AQO116" s="437"/>
      <c r="AQP116" s="437"/>
      <c r="AQQ116" s="437"/>
      <c r="AQR116" s="437"/>
      <c r="AQS116" s="437"/>
      <c r="AQT116" s="437"/>
      <c r="AQU116" s="437"/>
      <c r="AQV116" s="437"/>
      <c r="AQW116" s="437"/>
      <c r="AQX116" s="437"/>
      <c r="AQY116" s="437"/>
      <c r="AQZ116" s="437"/>
      <c r="ARA116" s="437"/>
      <c r="ARB116" s="437"/>
      <c r="ARC116" s="437"/>
      <c r="ARD116" s="437"/>
      <c r="ARE116" s="437"/>
      <c r="ARF116" s="437"/>
      <c r="ARG116" s="437"/>
      <c r="ARH116" s="437"/>
      <c r="ARI116" s="437"/>
      <c r="ARJ116" s="437"/>
      <c r="ARK116" s="437"/>
      <c r="ARL116" s="437"/>
      <c r="ARM116" s="437"/>
      <c r="ARN116" s="437"/>
      <c r="ARO116" s="437"/>
      <c r="ARP116" s="437"/>
      <c r="ARQ116" s="437"/>
      <c r="ARR116" s="437"/>
      <c r="ARS116" s="437"/>
      <c r="ART116" s="437"/>
      <c r="ARU116" s="437"/>
      <c r="ARV116" s="437"/>
      <c r="ARW116" s="437"/>
      <c r="ARX116" s="437"/>
      <c r="ARY116" s="437"/>
      <c r="ARZ116" s="437"/>
      <c r="ASA116" s="437"/>
      <c r="ASB116" s="437"/>
      <c r="ASC116" s="437"/>
      <c r="ASD116" s="437"/>
      <c r="ASE116" s="437"/>
      <c r="ASF116" s="437"/>
      <c r="ASG116" s="437"/>
      <c r="ASH116" s="437"/>
      <c r="ASI116" s="437"/>
      <c r="ASJ116" s="437"/>
      <c r="ASK116" s="437"/>
      <c r="ASL116" s="437"/>
      <c r="ASM116" s="437"/>
      <c r="ASN116" s="437"/>
      <c r="ASO116" s="437"/>
      <c r="ASP116" s="437"/>
      <c r="ASQ116" s="437"/>
      <c r="ASR116" s="437"/>
      <c r="ASS116" s="437"/>
      <c r="AST116" s="437"/>
      <c r="ASU116" s="437"/>
      <c r="ASV116" s="437"/>
      <c r="ASW116" s="437"/>
      <c r="ASX116" s="437"/>
      <c r="ASY116" s="437"/>
      <c r="ASZ116" s="437"/>
      <c r="ATA116" s="437"/>
      <c r="ATB116" s="437"/>
      <c r="ATC116" s="437"/>
      <c r="ATD116" s="437"/>
      <c r="ATE116" s="437"/>
      <c r="ATF116" s="437"/>
      <c r="ATG116" s="437"/>
      <c r="ATH116" s="437"/>
      <c r="ATI116" s="437"/>
    </row>
    <row r="117" spans="1:1205" s="25" customFormat="1" ht="15.75" customHeight="1" x14ac:dyDescent="0.3">
      <c r="A117" s="617" t="s">
        <v>271</v>
      </c>
      <c r="B117" s="195" t="s">
        <v>19</v>
      </c>
      <c r="C117" s="597" t="s">
        <v>272</v>
      </c>
      <c r="D117" s="430"/>
      <c r="E117" s="5" t="str">
        <f t="shared" si="69"/>
        <v/>
      </c>
      <c r="F117" s="415"/>
      <c r="G117" s="5" t="str">
        <f t="shared" si="70"/>
        <v/>
      </c>
      <c r="H117" s="415"/>
      <c r="I117" s="414"/>
      <c r="J117" s="432"/>
      <c r="K117" s="5" t="str">
        <f t="shared" si="55"/>
        <v/>
      </c>
      <c r="L117" s="415"/>
      <c r="M117" s="5" t="str">
        <f t="shared" si="56"/>
        <v/>
      </c>
      <c r="N117" s="415"/>
      <c r="O117" s="433"/>
      <c r="P117" s="415"/>
      <c r="Q117" s="5" t="str">
        <f t="shared" si="75"/>
        <v/>
      </c>
      <c r="R117" s="415"/>
      <c r="S117" s="5" t="str">
        <f t="shared" si="76"/>
        <v/>
      </c>
      <c r="T117" s="415"/>
      <c r="U117" s="414"/>
      <c r="V117" s="432"/>
      <c r="W117" s="5" t="str">
        <f t="shared" si="77"/>
        <v/>
      </c>
      <c r="X117" s="415"/>
      <c r="Y117" s="5" t="str">
        <f t="shared" si="71"/>
        <v/>
      </c>
      <c r="Z117" s="415"/>
      <c r="AA117" s="433"/>
      <c r="AB117" s="415"/>
      <c r="AC117" s="5" t="str">
        <f t="shared" si="68"/>
        <v/>
      </c>
      <c r="AD117" s="415"/>
      <c r="AE117" s="5" t="str">
        <f t="shared" si="72"/>
        <v/>
      </c>
      <c r="AF117" s="415"/>
      <c r="AG117" s="414"/>
      <c r="AH117" s="432"/>
      <c r="AI117" s="5" t="str">
        <f t="shared" si="79"/>
        <v/>
      </c>
      <c r="AJ117" s="415"/>
      <c r="AK117" s="5" t="str">
        <f>IF(AJ117*14=0,"",AJ117*14)</f>
        <v/>
      </c>
      <c r="AL117" s="415"/>
      <c r="AM117" s="433"/>
      <c r="AN117" s="432">
        <v>1</v>
      </c>
      <c r="AO117" s="5">
        <f>IF(AN117*14=0,"",AN117*14)</f>
        <v>14</v>
      </c>
      <c r="AP117" s="435">
        <v>1</v>
      </c>
      <c r="AQ117" s="5">
        <f>IF(AP117*14=0,"",AP117*14)</f>
        <v>14</v>
      </c>
      <c r="AR117" s="435">
        <v>4</v>
      </c>
      <c r="AS117" s="436" t="s">
        <v>67</v>
      </c>
      <c r="AT117" s="415"/>
      <c r="AU117" s="5" t="str">
        <f t="shared" si="74"/>
        <v/>
      </c>
      <c r="AV117" s="415"/>
      <c r="AW117" s="5" t="str">
        <f t="shared" si="78"/>
        <v/>
      </c>
      <c r="AX117" s="415"/>
      <c r="AY117" s="415"/>
      <c r="AZ117" s="644"/>
      <c r="BA117" s="645"/>
      <c r="BB117" s="645"/>
      <c r="BC117" s="646"/>
      <c r="BD117" s="637"/>
      <c r="BE117" s="638"/>
      <c r="BF117" s="492" t="s">
        <v>376</v>
      </c>
      <c r="BG117" s="493" t="s">
        <v>148</v>
      </c>
      <c r="MG117" s="437"/>
      <c r="MH117" s="437"/>
      <c r="MI117" s="437"/>
      <c r="MJ117" s="437"/>
      <c r="MK117" s="437"/>
      <c r="ML117" s="437"/>
      <c r="MM117" s="437"/>
      <c r="MN117" s="437"/>
      <c r="MO117" s="437"/>
      <c r="MP117" s="437"/>
      <c r="MQ117" s="437"/>
      <c r="MR117" s="437"/>
      <c r="MS117" s="437"/>
      <c r="MT117" s="437"/>
      <c r="MU117" s="437"/>
      <c r="MV117" s="437"/>
      <c r="MW117" s="437"/>
      <c r="MX117" s="437"/>
      <c r="MY117" s="437"/>
      <c r="MZ117" s="437"/>
      <c r="NA117" s="437"/>
      <c r="NB117" s="437"/>
      <c r="NC117" s="437"/>
      <c r="ND117" s="437"/>
      <c r="NE117" s="437"/>
      <c r="NF117" s="437"/>
      <c r="NG117" s="437"/>
      <c r="NH117" s="437"/>
      <c r="NI117" s="437"/>
      <c r="NJ117" s="437"/>
      <c r="NK117" s="437"/>
      <c r="NL117" s="437"/>
      <c r="NM117" s="437"/>
      <c r="NN117" s="437"/>
      <c r="NO117" s="437"/>
      <c r="NP117" s="437"/>
      <c r="NQ117" s="437"/>
      <c r="NR117" s="437"/>
      <c r="NS117" s="437"/>
      <c r="NT117" s="437"/>
      <c r="NU117" s="437"/>
      <c r="NV117" s="437"/>
      <c r="NW117" s="437"/>
      <c r="NX117" s="437"/>
      <c r="NY117" s="437"/>
      <c r="NZ117" s="437"/>
      <c r="OA117" s="437"/>
      <c r="OB117" s="437"/>
      <c r="OC117" s="437"/>
      <c r="OD117" s="437"/>
      <c r="OE117" s="437"/>
      <c r="OF117" s="437"/>
      <c r="OG117" s="437"/>
      <c r="OH117" s="437"/>
      <c r="OI117" s="437"/>
      <c r="OJ117" s="437"/>
      <c r="OK117" s="437"/>
      <c r="OL117" s="437"/>
      <c r="OM117" s="437"/>
      <c r="ON117" s="437"/>
      <c r="OO117" s="437"/>
      <c r="OP117" s="437"/>
      <c r="OQ117" s="437"/>
      <c r="OR117" s="437"/>
      <c r="OS117" s="437"/>
      <c r="OT117" s="437"/>
      <c r="OU117" s="437"/>
      <c r="OV117" s="437"/>
      <c r="OW117" s="437"/>
      <c r="OX117" s="437"/>
      <c r="OY117" s="437"/>
      <c r="OZ117" s="437"/>
      <c r="PA117" s="437"/>
      <c r="PB117" s="437"/>
      <c r="PC117" s="437"/>
      <c r="PD117" s="437"/>
      <c r="PE117" s="437"/>
      <c r="PF117" s="437"/>
      <c r="PG117" s="437"/>
      <c r="PH117" s="437"/>
      <c r="PI117" s="437"/>
      <c r="PJ117" s="437"/>
      <c r="PK117" s="437"/>
      <c r="PL117" s="437"/>
      <c r="PM117" s="437"/>
      <c r="PN117" s="437"/>
      <c r="PO117" s="437"/>
      <c r="PP117" s="437"/>
      <c r="PQ117" s="437"/>
      <c r="PR117" s="437"/>
      <c r="PS117" s="437"/>
      <c r="PT117" s="437"/>
      <c r="PU117" s="437"/>
      <c r="PV117" s="437"/>
      <c r="PW117" s="437"/>
      <c r="PX117" s="437"/>
      <c r="PY117" s="437"/>
      <c r="PZ117" s="437"/>
      <c r="QA117" s="437"/>
      <c r="QB117" s="437"/>
      <c r="QC117" s="437"/>
      <c r="QD117" s="437"/>
      <c r="QE117" s="437"/>
      <c r="QF117" s="437"/>
      <c r="QG117" s="437"/>
      <c r="QH117" s="437"/>
      <c r="QI117" s="437"/>
      <c r="QJ117" s="437"/>
      <c r="QK117" s="437"/>
      <c r="QL117" s="437"/>
      <c r="QM117" s="437"/>
      <c r="QN117" s="437"/>
      <c r="QO117" s="437"/>
      <c r="QP117" s="437"/>
      <c r="QQ117" s="437"/>
      <c r="QR117" s="437"/>
      <c r="QS117" s="437"/>
      <c r="QT117" s="437"/>
      <c r="QU117" s="437"/>
      <c r="QV117" s="437"/>
      <c r="QW117" s="437"/>
      <c r="QX117" s="437"/>
      <c r="QY117" s="437"/>
      <c r="QZ117" s="437"/>
      <c r="RA117" s="437"/>
      <c r="RB117" s="437"/>
      <c r="RC117" s="437"/>
      <c r="RD117" s="437"/>
      <c r="RE117" s="437"/>
      <c r="RF117" s="437"/>
      <c r="RG117" s="437"/>
      <c r="RH117" s="437"/>
      <c r="RI117" s="437"/>
      <c r="RJ117" s="437"/>
      <c r="RK117" s="437"/>
      <c r="RL117" s="437"/>
      <c r="RM117" s="437"/>
      <c r="RN117" s="437"/>
      <c r="RO117" s="437"/>
      <c r="RP117" s="437"/>
      <c r="RQ117" s="437"/>
      <c r="RR117" s="437"/>
      <c r="RS117" s="437"/>
      <c r="RT117" s="437"/>
      <c r="RU117" s="437"/>
      <c r="RV117" s="437"/>
      <c r="RW117" s="437"/>
      <c r="RX117" s="437"/>
      <c r="RY117" s="437"/>
      <c r="RZ117" s="437"/>
      <c r="SA117" s="437"/>
      <c r="SB117" s="437"/>
      <c r="SC117" s="437"/>
      <c r="SD117" s="437"/>
      <c r="SE117" s="437"/>
      <c r="SF117" s="437"/>
      <c r="SG117" s="437"/>
      <c r="SH117" s="437"/>
      <c r="SI117" s="437"/>
      <c r="SJ117" s="437"/>
      <c r="SK117" s="437"/>
      <c r="SL117" s="437"/>
      <c r="SM117" s="437"/>
      <c r="SN117" s="437"/>
      <c r="SO117" s="437"/>
      <c r="SP117" s="437"/>
      <c r="SQ117" s="437"/>
      <c r="SR117" s="437"/>
      <c r="SS117" s="437"/>
      <c r="ST117" s="437"/>
      <c r="SU117" s="437"/>
      <c r="SV117" s="437"/>
      <c r="SW117" s="437"/>
      <c r="SX117" s="437"/>
      <c r="SY117" s="437"/>
      <c r="SZ117" s="437"/>
      <c r="TA117" s="437"/>
      <c r="TB117" s="437"/>
      <c r="TC117" s="437"/>
      <c r="TD117" s="437"/>
      <c r="TE117" s="437"/>
      <c r="TF117" s="437"/>
      <c r="TG117" s="437"/>
      <c r="TH117" s="437"/>
      <c r="TI117" s="437"/>
      <c r="TJ117" s="437"/>
      <c r="TK117" s="437"/>
      <c r="TL117" s="437"/>
      <c r="TM117" s="437"/>
      <c r="TN117" s="437"/>
      <c r="TO117" s="437"/>
      <c r="TP117" s="437"/>
      <c r="TQ117" s="437"/>
      <c r="TR117" s="437"/>
      <c r="TS117" s="437"/>
      <c r="TT117" s="437"/>
      <c r="TU117" s="437"/>
      <c r="TV117" s="437"/>
      <c r="TW117" s="437"/>
      <c r="TX117" s="437"/>
      <c r="TY117" s="437"/>
      <c r="TZ117" s="437"/>
      <c r="UA117" s="437"/>
      <c r="UB117" s="437"/>
      <c r="UC117" s="437"/>
      <c r="UD117" s="437"/>
      <c r="UE117" s="437"/>
      <c r="UF117" s="437"/>
      <c r="UG117" s="437"/>
      <c r="UH117" s="437"/>
      <c r="UI117" s="437"/>
      <c r="UJ117" s="437"/>
      <c r="UK117" s="437"/>
      <c r="UL117" s="437"/>
      <c r="UM117" s="437"/>
      <c r="UN117" s="437"/>
      <c r="UO117" s="437"/>
      <c r="UP117" s="437"/>
      <c r="UQ117" s="437"/>
      <c r="UR117" s="437"/>
      <c r="US117" s="437"/>
      <c r="UT117" s="437"/>
      <c r="UU117" s="437"/>
      <c r="UV117" s="437"/>
      <c r="UW117" s="437"/>
      <c r="UX117" s="437"/>
      <c r="UY117" s="437"/>
      <c r="UZ117" s="437"/>
      <c r="VA117" s="437"/>
      <c r="VB117" s="437"/>
      <c r="VC117" s="437"/>
      <c r="VD117" s="437"/>
      <c r="VE117" s="437"/>
      <c r="VF117" s="437"/>
      <c r="VG117" s="437"/>
      <c r="VH117" s="437"/>
      <c r="VI117" s="437"/>
      <c r="VJ117" s="437"/>
      <c r="VK117" s="437"/>
      <c r="VL117" s="437"/>
      <c r="VM117" s="437"/>
      <c r="VN117" s="437"/>
      <c r="VO117" s="437"/>
      <c r="VP117" s="437"/>
      <c r="VQ117" s="437"/>
      <c r="VR117" s="437"/>
      <c r="VS117" s="437"/>
      <c r="VT117" s="437"/>
      <c r="VU117" s="437"/>
      <c r="VV117" s="437"/>
      <c r="VW117" s="437"/>
      <c r="VX117" s="437"/>
      <c r="VY117" s="437"/>
      <c r="VZ117" s="437"/>
      <c r="WA117" s="437"/>
      <c r="WB117" s="437"/>
      <c r="WC117" s="437"/>
      <c r="WD117" s="437"/>
      <c r="WE117" s="437"/>
      <c r="WF117" s="437"/>
      <c r="WG117" s="437"/>
      <c r="WH117" s="437"/>
      <c r="WI117" s="437"/>
      <c r="WJ117" s="437"/>
      <c r="WK117" s="437"/>
      <c r="WL117" s="437"/>
      <c r="WM117" s="437"/>
      <c r="WN117" s="437"/>
      <c r="WO117" s="437"/>
      <c r="WP117" s="437"/>
      <c r="WQ117" s="437"/>
      <c r="WR117" s="437"/>
      <c r="WS117" s="437"/>
      <c r="WT117" s="437"/>
      <c r="WU117" s="437"/>
      <c r="WV117" s="437"/>
      <c r="WW117" s="437"/>
      <c r="WX117" s="437"/>
      <c r="WY117" s="437"/>
      <c r="WZ117" s="437"/>
      <c r="XA117" s="437"/>
      <c r="XB117" s="437"/>
      <c r="XC117" s="437"/>
      <c r="XD117" s="437"/>
      <c r="XE117" s="437"/>
      <c r="XF117" s="437"/>
      <c r="XG117" s="437"/>
      <c r="XH117" s="437"/>
      <c r="XI117" s="437"/>
      <c r="XJ117" s="437"/>
      <c r="XK117" s="437"/>
      <c r="XL117" s="437"/>
      <c r="XM117" s="437"/>
      <c r="XN117" s="437"/>
      <c r="XO117" s="437"/>
      <c r="XP117" s="437"/>
      <c r="XQ117" s="437"/>
      <c r="XR117" s="437"/>
      <c r="XS117" s="437"/>
      <c r="XT117" s="437"/>
      <c r="XU117" s="437"/>
      <c r="XV117" s="437"/>
      <c r="XW117" s="437"/>
      <c r="XX117" s="437"/>
      <c r="XY117" s="437"/>
      <c r="XZ117" s="437"/>
      <c r="YA117" s="437"/>
      <c r="YB117" s="437"/>
      <c r="YC117" s="437"/>
      <c r="YD117" s="437"/>
      <c r="YE117" s="437"/>
      <c r="YF117" s="437"/>
      <c r="YG117" s="437"/>
      <c r="YH117" s="437"/>
      <c r="YI117" s="437"/>
      <c r="YJ117" s="437"/>
      <c r="YK117" s="437"/>
      <c r="YL117" s="437"/>
      <c r="YM117" s="437"/>
      <c r="YN117" s="437"/>
      <c r="YO117" s="437"/>
      <c r="YP117" s="437"/>
      <c r="YQ117" s="437"/>
      <c r="YR117" s="437"/>
      <c r="YS117" s="437"/>
      <c r="YT117" s="437"/>
      <c r="YU117" s="437"/>
      <c r="YV117" s="437"/>
      <c r="YW117" s="437"/>
      <c r="YX117" s="437"/>
      <c r="YY117" s="437"/>
      <c r="YZ117" s="437"/>
      <c r="ZA117" s="437"/>
      <c r="ZB117" s="437"/>
      <c r="ZC117" s="437"/>
      <c r="ZD117" s="437"/>
      <c r="ZE117" s="437"/>
      <c r="ZF117" s="437"/>
      <c r="ZG117" s="437"/>
      <c r="ZH117" s="437"/>
      <c r="ZI117" s="437"/>
      <c r="ZJ117" s="437"/>
      <c r="ZK117" s="437"/>
      <c r="ZL117" s="437"/>
      <c r="ZM117" s="437"/>
      <c r="ZN117" s="437"/>
      <c r="ZO117" s="437"/>
      <c r="ZP117" s="437"/>
      <c r="ZQ117" s="437"/>
      <c r="ZR117" s="437"/>
      <c r="ZS117" s="437"/>
      <c r="ZT117" s="437"/>
      <c r="ZU117" s="437"/>
      <c r="ZV117" s="437"/>
      <c r="ZW117" s="437"/>
      <c r="ZX117" s="437"/>
      <c r="ZY117" s="437"/>
      <c r="ZZ117" s="437"/>
      <c r="AAA117" s="437"/>
      <c r="AAB117" s="437"/>
      <c r="AAC117" s="437"/>
      <c r="AAD117" s="437"/>
      <c r="AAE117" s="437"/>
      <c r="AAF117" s="437"/>
      <c r="AAG117" s="437"/>
      <c r="AAH117" s="437"/>
      <c r="AAI117" s="437"/>
      <c r="AAJ117" s="437"/>
      <c r="AAK117" s="437"/>
      <c r="AAL117" s="437"/>
      <c r="AAM117" s="437"/>
      <c r="AAN117" s="437"/>
      <c r="AAO117" s="437"/>
      <c r="AAP117" s="437"/>
      <c r="AAQ117" s="437"/>
      <c r="AAR117" s="437"/>
      <c r="AAS117" s="437"/>
      <c r="AAT117" s="437"/>
      <c r="AAU117" s="437"/>
      <c r="AAV117" s="437"/>
      <c r="AAW117" s="437"/>
      <c r="AAX117" s="437"/>
      <c r="AAY117" s="437"/>
      <c r="AAZ117" s="437"/>
      <c r="ABA117" s="437"/>
      <c r="ABB117" s="437"/>
      <c r="ABC117" s="437"/>
      <c r="ABD117" s="437"/>
      <c r="ABE117" s="437"/>
      <c r="ABF117" s="437"/>
      <c r="ABG117" s="437"/>
      <c r="ABH117" s="437"/>
      <c r="ABI117" s="437"/>
      <c r="ABJ117" s="437"/>
      <c r="ABK117" s="437"/>
      <c r="ABL117" s="437"/>
      <c r="ABM117" s="437"/>
      <c r="ABN117" s="437"/>
      <c r="ABO117" s="437"/>
      <c r="ABP117" s="437"/>
      <c r="ABQ117" s="437"/>
      <c r="ABR117" s="437"/>
      <c r="ABS117" s="437"/>
      <c r="ABT117" s="437"/>
      <c r="ABU117" s="437"/>
      <c r="ABV117" s="437"/>
      <c r="ABW117" s="437"/>
      <c r="ABX117" s="437"/>
      <c r="ABY117" s="437"/>
      <c r="ABZ117" s="437"/>
      <c r="ACA117" s="437"/>
      <c r="ACB117" s="437"/>
      <c r="ACC117" s="437"/>
      <c r="ACD117" s="437"/>
      <c r="ACE117" s="437"/>
      <c r="ACF117" s="437"/>
      <c r="ACG117" s="437"/>
      <c r="ACH117" s="437"/>
      <c r="ACI117" s="437"/>
      <c r="ACJ117" s="437"/>
      <c r="ACK117" s="437"/>
      <c r="ACL117" s="437"/>
      <c r="ACM117" s="437"/>
      <c r="ACN117" s="437"/>
      <c r="ACO117" s="437"/>
      <c r="ACP117" s="437"/>
      <c r="ACQ117" s="437"/>
      <c r="ACR117" s="437"/>
      <c r="ACS117" s="437"/>
      <c r="ACT117" s="437"/>
      <c r="ACU117" s="437"/>
      <c r="ACV117" s="437"/>
      <c r="ACW117" s="437"/>
      <c r="ACX117" s="437"/>
      <c r="ACY117" s="437"/>
      <c r="ACZ117" s="437"/>
      <c r="ADA117" s="437"/>
      <c r="ADB117" s="437"/>
      <c r="ADC117" s="437"/>
      <c r="ADD117" s="437"/>
      <c r="ADE117" s="437"/>
      <c r="ADF117" s="437"/>
      <c r="ADG117" s="437"/>
      <c r="ADH117" s="437"/>
      <c r="ADI117" s="437"/>
      <c r="ADJ117" s="437"/>
      <c r="ADK117" s="437"/>
      <c r="ADL117" s="437"/>
      <c r="ADM117" s="437"/>
      <c r="ADN117" s="437"/>
      <c r="ADO117" s="437"/>
      <c r="ADP117" s="437"/>
      <c r="ADQ117" s="437"/>
      <c r="ADR117" s="437"/>
      <c r="ADS117" s="437"/>
      <c r="ADT117" s="437"/>
      <c r="ADU117" s="437"/>
      <c r="ADV117" s="437"/>
      <c r="ADW117" s="437"/>
      <c r="ADX117" s="437"/>
      <c r="ADY117" s="437"/>
      <c r="ADZ117" s="437"/>
      <c r="AEA117" s="437"/>
      <c r="AEB117" s="437"/>
      <c r="AEC117" s="437"/>
      <c r="AED117" s="437"/>
      <c r="AEE117" s="437"/>
      <c r="AEF117" s="437"/>
      <c r="AEG117" s="437"/>
      <c r="AEH117" s="437"/>
      <c r="AEI117" s="437"/>
      <c r="AEJ117" s="437"/>
      <c r="AEK117" s="437"/>
      <c r="AEL117" s="437"/>
      <c r="AEM117" s="437"/>
      <c r="AEN117" s="437"/>
      <c r="AEO117" s="437"/>
      <c r="AEP117" s="437"/>
      <c r="AEQ117" s="437"/>
      <c r="AER117" s="437"/>
      <c r="AES117" s="437"/>
      <c r="AET117" s="437"/>
      <c r="AEU117" s="437"/>
      <c r="AEV117" s="437"/>
      <c r="AEW117" s="437"/>
      <c r="AEX117" s="437"/>
      <c r="AEY117" s="437"/>
      <c r="AEZ117" s="437"/>
      <c r="AFA117" s="437"/>
      <c r="AFB117" s="437"/>
      <c r="AFC117" s="437"/>
      <c r="AFD117" s="437"/>
      <c r="AFE117" s="437"/>
      <c r="AFF117" s="437"/>
      <c r="AFG117" s="437"/>
      <c r="AFH117" s="437"/>
      <c r="AFI117" s="437"/>
      <c r="AFJ117" s="437"/>
      <c r="AFK117" s="437"/>
      <c r="AFL117" s="437"/>
      <c r="AFM117" s="437"/>
      <c r="AFN117" s="437"/>
      <c r="AFO117" s="437"/>
      <c r="AFP117" s="437"/>
      <c r="AFQ117" s="437"/>
      <c r="AFR117" s="437"/>
      <c r="AFS117" s="437"/>
      <c r="AFT117" s="437"/>
      <c r="AFU117" s="437"/>
      <c r="AFV117" s="437"/>
      <c r="AFW117" s="437"/>
      <c r="AFX117" s="437"/>
      <c r="AFY117" s="437"/>
      <c r="AFZ117" s="437"/>
      <c r="AGA117" s="437"/>
      <c r="AGB117" s="437"/>
      <c r="AGC117" s="437"/>
      <c r="AGD117" s="437"/>
      <c r="AGE117" s="437"/>
      <c r="AGF117" s="437"/>
      <c r="AGG117" s="437"/>
      <c r="AGH117" s="437"/>
      <c r="AGI117" s="437"/>
      <c r="AGJ117" s="437"/>
      <c r="AGK117" s="437"/>
      <c r="AGL117" s="437"/>
      <c r="AGM117" s="437"/>
      <c r="AGN117" s="437"/>
      <c r="AGO117" s="437"/>
      <c r="AGP117" s="437"/>
      <c r="AGQ117" s="437"/>
      <c r="AGR117" s="437"/>
      <c r="AGS117" s="437"/>
      <c r="AGT117" s="437"/>
      <c r="AGU117" s="437"/>
      <c r="AGV117" s="437"/>
      <c r="AGW117" s="437"/>
      <c r="AGX117" s="437"/>
      <c r="AGY117" s="437"/>
      <c r="AGZ117" s="437"/>
      <c r="AHA117" s="437"/>
      <c r="AHB117" s="437"/>
      <c r="AHC117" s="437"/>
      <c r="AHD117" s="437"/>
      <c r="AHE117" s="437"/>
      <c r="AHF117" s="437"/>
      <c r="AHG117" s="437"/>
      <c r="AHH117" s="437"/>
      <c r="AHI117" s="437"/>
      <c r="AHJ117" s="437"/>
      <c r="AHK117" s="437"/>
      <c r="AHL117" s="437"/>
      <c r="AHM117" s="437"/>
      <c r="AHN117" s="437"/>
      <c r="AHO117" s="437"/>
      <c r="AHP117" s="437"/>
      <c r="AHQ117" s="437"/>
      <c r="AHR117" s="437"/>
      <c r="AHS117" s="437"/>
      <c r="AHT117" s="437"/>
      <c r="AHU117" s="437"/>
      <c r="AHV117" s="437"/>
      <c r="AHW117" s="437"/>
      <c r="AHX117" s="437"/>
      <c r="AHY117" s="437"/>
      <c r="AHZ117" s="437"/>
      <c r="AIA117" s="437"/>
      <c r="AIB117" s="437"/>
      <c r="AIC117" s="437"/>
      <c r="AID117" s="437"/>
      <c r="AIE117" s="437"/>
      <c r="AIF117" s="437"/>
      <c r="AIG117" s="437"/>
      <c r="AIH117" s="437"/>
      <c r="AII117" s="437"/>
      <c r="AIJ117" s="437"/>
      <c r="AIK117" s="437"/>
      <c r="AIL117" s="437"/>
      <c r="AIM117" s="437"/>
      <c r="AIN117" s="437"/>
      <c r="AIO117" s="437"/>
      <c r="AIP117" s="437"/>
      <c r="AIQ117" s="437"/>
      <c r="AIR117" s="437"/>
      <c r="AIS117" s="437"/>
      <c r="AIT117" s="437"/>
      <c r="AIU117" s="437"/>
      <c r="AIV117" s="437"/>
      <c r="AIW117" s="437"/>
      <c r="AIX117" s="437"/>
      <c r="AIY117" s="437"/>
      <c r="AIZ117" s="437"/>
      <c r="AJA117" s="437"/>
      <c r="AJB117" s="437"/>
      <c r="AJC117" s="437"/>
      <c r="AJD117" s="437"/>
      <c r="AJE117" s="437"/>
      <c r="AJF117" s="437"/>
      <c r="AJG117" s="437"/>
      <c r="AJH117" s="437"/>
      <c r="AJI117" s="437"/>
      <c r="AJJ117" s="437"/>
      <c r="AJK117" s="437"/>
      <c r="AJL117" s="437"/>
      <c r="AJM117" s="437"/>
      <c r="AJN117" s="437"/>
      <c r="AJO117" s="437"/>
      <c r="AJP117" s="437"/>
      <c r="AJQ117" s="437"/>
      <c r="AJR117" s="437"/>
      <c r="AJS117" s="437"/>
      <c r="AJT117" s="437"/>
      <c r="AJU117" s="437"/>
      <c r="AJV117" s="437"/>
      <c r="AJW117" s="437"/>
      <c r="AJX117" s="437"/>
      <c r="AJY117" s="437"/>
      <c r="AJZ117" s="437"/>
      <c r="AKA117" s="437"/>
      <c r="AKB117" s="437"/>
      <c r="AKC117" s="437"/>
      <c r="AKD117" s="437"/>
      <c r="AKE117" s="437"/>
      <c r="AKF117" s="437"/>
      <c r="AKG117" s="437"/>
      <c r="AKH117" s="437"/>
      <c r="AKI117" s="437"/>
      <c r="AKJ117" s="437"/>
      <c r="AKK117" s="437"/>
      <c r="AKL117" s="437"/>
      <c r="AKM117" s="437"/>
      <c r="AKN117" s="437"/>
      <c r="AKO117" s="437"/>
      <c r="AKP117" s="437"/>
      <c r="AKQ117" s="437"/>
      <c r="AKR117" s="437"/>
      <c r="AKS117" s="437"/>
      <c r="AKT117" s="437"/>
      <c r="AKU117" s="437"/>
      <c r="AKV117" s="437"/>
      <c r="AKW117" s="437"/>
      <c r="AKX117" s="437"/>
      <c r="AKY117" s="437"/>
      <c r="AKZ117" s="437"/>
      <c r="ALA117" s="437"/>
      <c r="ALB117" s="437"/>
      <c r="ALC117" s="437"/>
      <c r="ALD117" s="437"/>
      <c r="ALE117" s="437"/>
      <c r="ALF117" s="437"/>
      <c r="ALG117" s="437"/>
      <c r="ALH117" s="437"/>
      <c r="ALI117" s="437"/>
      <c r="ALJ117" s="437"/>
      <c r="ALK117" s="437"/>
      <c r="ALL117" s="437"/>
      <c r="ALM117" s="437"/>
      <c r="ALN117" s="437"/>
      <c r="ALO117" s="437"/>
      <c r="ALP117" s="437"/>
      <c r="ALQ117" s="437"/>
      <c r="ALR117" s="437"/>
      <c r="ALS117" s="437"/>
      <c r="ALT117" s="437"/>
      <c r="ALU117" s="437"/>
      <c r="ALV117" s="437"/>
      <c r="ALW117" s="437"/>
      <c r="ALX117" s="437"/>
      <c r="ALY117" s="437"/>
      <c r="ALZ117" s="437"/>
      <c r="AMA117" s="437"/>
      <c r="AMB117" s="437"/>
      <c r="AMC117" s="437"/>
      <c r="AMD117" s="437"/>
      <c r="AME117" s="437"/>
      <c r="AMF117" s="437"/>
      <c r="AMG117" s="437"/>
      <c r="AMH117" s="437"/>
      <c r="AMI117" s="437"/>
      <c r="AMJ117" s="437"/>
      <c r="AMK117" s="437"/>
      <c r="AML117" s="437"/>
      <c r="AMM117" s="437"/>
      <c r="AMN117" s="437"/>
      <c r="AMO117" s="437"/>
      <c r="AMP117" s="437"/>
      <c r="AMQ117" s="437"/>
      <c r="AMR117" s="437"/>
      <c r="AMS117" s="437"/>
      <c r="AMT117" s="437"/>
      <c r="AMU117" s="437"/>
      <c r="AMV117" s="437"/>
      <c r="AMW117" s="437"/>
      <c r="AMX117" s="437"/>
      <c r="AMY117" s="437"/>
      <c r="AMZ117" s="437"/>
      <c r="ANA117" s="437"/>
      <c r="ANB117" s="437"/>
      <c r="ANC117" s="437"/>
      <c r="AND117" s="437"/>
      <c r="ANE117" s="437"/>
      <c r="ANF117" s="437"/>
      <c r="ANG117" s="437"/>
      <c r="ANH117" s="437"/>
      <c r="ANI117" s="437"/>
      <c r="ANJ117" s="437"/>
      <c r="ANK117" s="437"/>
      <c r="ANL117" s="437"/>
      <c r="ANM117" s="437"/>
      <c r="ANN117" s="437"/>
      <c r="ANO117" s="437"/>
      <c r="ANP117" s="437"/>
      <c r="ANQ117" s="437"/>
      <c r="ANR117" s="437"/>
      <c r="ANS117" s="437"/>
      <c r="ANT117" s="437"/>
      <c r="ANU117" s="437"/>
      <c r="ANV117" s="437"/>
      <c r="ANW117" s="437"/>
      <c r="ANX117" s="437"/>
      <c r="ANY117" s="437"/>
      <c r="ANZ117" s="437"/>
      <c r="AOA117" s="437"/>
      <c r="AOB117" s="437"/>
      <c r="AOC117" s="437"/>
      <c r="AOD117" s="437"/>
      <c r="AOE117" s="437"/>
      <c r="AOF117" s="437"/>
      <c r="AOG117" s="437"/>
      <c r="AOH117" s="437"/>
      <c r="AOI117" s="437"/>
      <c r="AOJ117" s="437"/>
      <c r="AOK117" s="437"/>
      <c r="AOL117" s="437"/>
      <c r="AOM117" s="437"/>
      <c r="AON117" s="437"/>
      <c r="AOO117" s="437"/>
      <c r="AOP117" s="437"/>
      <c r="AOQ117" s="437"/>
      <c r="AOR117" s="437"/>
      <c r="AOS117" s="437"/>
      <c r="AOT117" s="437"/>
      <c r="AOU117" s="437"/>
      <c r="AOV117" s="437"/>
      <c r="AOW117" s="437"/>
      <c r="AOX117" s="437"/>
      <c r="AOY117" s="437"/>
      <c r="AOZ117" s="437"/>
      <c r="APA117" s="437"/>
      <c r="APB117" s="437"/>
      <c r="APC117" s="437"/>
      <c r="APD117" s="437"/>
      <c r="APE117" s="437"/>
      <c r="APF117" s="437"/>
      <c r="APG117" s="437"/>
      <c r="APH117" s="437"/>
      <c r="API117" s="437"/>
      <c r="APJ117" s="437"/>
      <c r="APK117" s="437"/>
      <c r="APL117" s="437"/>
      <c r="APM117" s="437"/>
      <c r="APN117" s="437"/>
      <c r="APO117" s="437"/>
      <c r="APP117" s="437"/>
      <c r="APQ117" s="437"/>
      <c r="APR117" s="437"/>
      <c r="APS117" s="437"/>
      <c r="APT117" s="437"/>
      <c r="APU117" s="437"/>
      <c r="APV117" s="437"/>
      <c r="APW117" s="437"/>
      <c r="APX117" s="437"/>
      <c r="APY117" s="437"/>
      <c r="APZ117" s="437"/>
      <c r="AQA117" s="437"/>
      <c r="AQB117" s="437"/>
      <c r="AQC117" s="437"/>
      <c r="AQD117" s="437"/>
      <c r="AQE117" s="437"/>
      <c r="AQF117" s="437"/>
      <c r="AQG117" s="437"/>
      <c r="AQH117" s="437"/>
      <c r="AQI117" s="437"/>
      <c r="AQJ117" s="437"/>
      <c r="AQK117" s="437"/>
      <c r="AQL117" s="437"/>
      <c r="AQM117" s="437"/>
      <c r="AQN117" s="437"/>
      <c r="AQO117" s="437"/>
      <c r="AQP117" s="437"/>
      <c r="AQQ117" s="437"/>
      <c r="AQR117" s="437"/>
      <c r="AQS117" s="437"/>
      <c r="AQT117" s="437"/>
      <c r="AQU117" s="437"/>
      <c r="AQV117" s="437"/>
      <c r="AQW117" s="437"/>
      <c r="AQX117" s="437"/>
      <c r="AQY117" s="437"/>
      <c r="AQZ117" s="437"/>
      <c r="ARA117" s="437"/>
      <c r="ARB117" s="437"/>
      <c r="ARC117" s="437"/>
      <c r="ARD117" s="437"/>
      <c r="ARE117" s="437"/>
      <c r="ARF117" s="437"/>
      <c r="ARG117" s="437"/>
      <c r="ARH117" s="437"/>
      <c r="ARI117" s="437"/>
      <c r="ARJ117" s="437"/>
      <c r="ARK117" s="437"/>
      <c r="ARL117" s="437"/>
      <c r="ARM117" s="437"/>
      <c r="ARN117" s="437"/>
      <c r="ARO117" s="437"/>
      <c r="ARP117" s="437"/>
      <c r="ARQ117" s="437"/>
      <c r="ARR117" s="437"/>
      <c r="ARS117" s="437"/>
      <c r="ART117" s="437"/>
      <c r="ARU117" s="437"/>
      <c r="ARV117" s="437"/>
      <c r="ARW117" s="437"/>
      <c r="ARX117" s="437"/>
      <c r="ARY117" s="437"/>
      <c r="ARZ117" s="437"/>
      <c r="ASA117" s="437"/>
      <c r="ASB117" s="437"/>
      <c r="ASC117" s="437"/>
      <c r="ASD117" s="437"/>
      <c r="ASE117" s="437"/>
      <c r="ASF117" s="437"/>
      <c r="ASG117" s="437"/>
      <c r="ASH117" s="437"/>
      <c r="ASI117" s="437"/>
      <c r="ASJ117" s="437"/>
      <c r="ASK117" s="437"/>
      <c r="ASL117" s="437"/>
      <c r="ASM117" s="437"/>
      <c r="ASN117" s="437"/>
      <c r="ASO117" s="437"/>
      <c r="ASP117" s="437"/>
      <c r="ASQ117" s="437"/>
      <c r="ASR117" s="437"/>
      <c r="ASS117" s="437"/>
      <c r="AST117" s="437"/>
      <c r="ASU117" s="437"/>
      <c r="ASV117" s="437"/>
      <c r="ASW117" s="437"/>
      <c r="ASX117" s="437"/>
      <c r="ASY117" s="437"/>
      <c r="ASZ117" s="437"/>
      <c r="ATA117" s="437"/>
      <c r="ATB117" s="437"/>
      <c r="ATC117" s="437"/>
      <c r="ATD117" s="437"/>
      <c r="ATE117" s="437"/>
      <c r="ATF117" s="437"/>
      <c r="ATG117" s="437"/>
      <c r="ATH117" s="437"/>
      <c r="ATI117" s="437"/>
    </row>
    <row r="118" spans="1:1205" s="25" customFormat="1" ht="15.75" customHeight="1" x14ac:dyDescent="0.3">
      <c r="A118" s="617" t="s">
        <v>267</v>
      </c>
      <c r="B118" s="195" t="s">
        <v>19</v>
      </c>
      <c r="C118" s="597" t="s">
        <v>268</v>
      </c>
      <c r="D118" s="430"/>
      <c r="E118" s="5" t="str">
        <f t="shared" si="69"/>
        <v/>
      </c>
      <c r="F118" s="415"/>
      <c r="G118" s="5" t="str">
        <f t="shared" si="70"/>
        <v/>
      </c>
      <c r="H118" s="415"/>
      <c r="I118" s="414"/>
      <c r="J118" s="432"/>
      <c r="K118" s="5" t="str">
        <f t="shared" si="55"/>
        <v/>
      </c>
      <c r="L118" s="415"/>
      <c r="M118" s="5" t="str">
        <f t="shared" si="56"/>
        <v/>
      </c>
      <c r="N118" s="415"/>
      <c r="O118" s="433"/>
      <c r="P118" s="415"/>
      <c r="Q118" s="5" t="str">
        <f t="shared" si="75"/>
        <v/>
      </c>
      <c r="R118" s="415"/>
      <c r="S118" s="5" t="str">
        <f t="shared" si="76"/>
        <v/>
      </c>
      <c r="T118" s="415"/>
      <c r="U118" s="414"/>
      <c r="V118" s="432"/>
      <c r="W118" s="5" t="str">
        <f t="shared" si="77"/>
        <v/>
      </c>
      <c r="X118" s="415"/>
      <c r="Y118" s="5" t="str">
        <f t="shared" si="71"/>
        <v/>
      </c>
      <c r="Z118" s="415"/>
      <c r="AA118" s="433"/>
      <c r="AB118" s="415"/>
      <c r="AC118" s="5" t="str">
        <f t="shared" si="68"/>
        <v/>
      </c>
      <c r="AD118" s="415"/>
      <c r="AE118" s="5" t="str">
        <f t="shared" si="72"/>
        <v/>
      </c>
      <c r="AF118" s="415"/>
      <c r="AG118" s="414"/>
      <c r="AH118" s="432">
        <v>1</v>
      </c>
      <c r="AI118" s="5">
        <f t="shared" si="79"/>
        <v>14</v>
      </c>
      <c r="AJ118" s="415">
        <v>1</v>
      </c>
      <c r="AK118" s="5">
        <f>IF(AJ118*14=0,"",AJ118*14)</f>
        <v>14</v>
      </c>
      <c r="AL118" s="415">
        <v>4</v>
      </c>
      <c r="AM118" s="414" t="s">
        <v>67</v>
      </c>
      <c r="AN118" s="432"/>
      <c r="AO118" s="5" t="str">
        <f>IF(AN118*14=0,"",AN118*14)</f>
        <v/>
      </c>
      <c r="AP118" s="435"/>
      <c r="AQ118" s="5" t="str">
        <f>IF(AP118*14=0,"",AP118*14)</f>
        <v/>
      </c>
      <c r="AR118" s="435"/>
      <c r="AS118" s="436"/>
      <c r="AT118" s="415"/>
      <c r="AU118" s="5" t="str">
        <f t="shared" si="74"/>
        <v/>
      </c>
      <c r="AV118" s="415"/>
      <c r="AW118" s="5" t="str">
        <f t="shared" si="78"/>
        <v/>
      </c>
      <c r="AX118" s="415"/>
      <c r="AY118" s="415"/>
      <c r="AZ118" s="644"/>
      <c r="BA118" s="645"/>
      <c r="BB118" s="645"/>
      <c r="BC118" s="646"/>
      <c r="BD118" s="637"/>
      <c r="BE118" s="638"/>
      <c r="BF118" s="492" t="s">
        <v>376</v>
      </c>
      <c r="BG118" s="493" t="s">
        <v>186</v>
      </c>
      <c r="MG118" s="437"/>
      <c r="MH118" s="437"/>
      <c r="MI118" s="437"/>
      <c r="MJ118" s="437"/>
      <c r="MK118" s="437"/>
      <c r="ML118" s="437"/>
      <c r="MM118" s="437"/>
      <c r="MN118" s="437"/>
      <c r="MO118" s="437"/>
      <c r="MP118" s="437"/>
      <c r="MQ118" s="437"/>
      <c r="MR118" s="437"/>
      <c r="MS118" s="437"/>
      <c r="MT118" s="437"/>
      <c r="MU118" s="437"/>
      <c r="MV118" s="437"/>
      <c r="MW118" s="437"/>
      <c r="MX118" s="437"/>
      <c r="MY118" s="437"/>
      <c r="MZ118" s="437"/>
      <c r="NA118" s="437"/>
      <c r="NB118" s="437"/>
      <c r="NC118" s="437"/>
      <c r="ND118" s="437"/>
      <c r="NE118" s="437"/>
      <c r="NF118" s="437"/>
      <c r="NG118" s="437"/>
      <c r="NH118" s="437"/>
      <c r="NI118" s="437"/>
      <c r="NJ118" s="437"/>
      <c r="NK118" s="437"/>
      <c r="NL118" s="437"/>
      <c r="NM118" s="437"/>
      <c r="NN118" s="437"/>
      <c r="NO118" s="437"/>
      <c r="NP118" s="437"/>
      <c r="NQ118" s="437"/>
      <c r="NR118" s="437"/>
      <c r="NS118" s="437"/>
      <c r="NT118" s="437"/>
      <c r="NU118" s="437"/>
      <c r="NV118" s="437"/>
      <c r="NW118" s="437"/>
      <c r="NX118" s="437"/>
      <c r="NY118" s="437"/>
      <c r="NZ118" s="437"/>
      <c r="OA118" s="437"/>
      <c r="OB118" s="437"/>
      <c r="OC118" s="437"/>
      <c r="OD118" s="437"/>
      <c r="OE118" s="437"/>
      <c r="OF118" s="437"/>
      <c r="OG118" s="437"/>
      <c r="OH118" s="437"/>
      <c r="OI118" s="437"/>
      <c r="OJ118" s="437"/>
      <c r="OK118" s="437"/>
      <c r="OL118" s="437"/>
      <c r="OM118" s="437"/>
      <c r="ON118" s="437"/>
      <c r="OO118" s="437"/>
      <c r="OP118" s="437"/>
      <c r="OQ118" s="437"/>
      <c r="OR118" s="437"/>
      <c r="OS118" s="437"/>
      <c r="OT118" s="437"/>
      <c r="OU118" s="437"/>
      <c r="OV118" s="437"/>
      <c r="OW118" s="437"/>
      <c r="OX118" s="437"/>
      <c r="OY118" s="437"/>
      <c r="OZ118" s="437"/>
      <c r="PA118" s="437"/>
      <c r="PB118" s="437"/>
      <c r="PC118" s="437"/>
      <c r="PD118" s="437"/>
      <c r="PE118" s="437"/>
      <c r="PF118" s="437"/>
      <c r="PG118" s="437"/>
      <c r="PH118" s="437"/>
      <c r="PI118" s="437"/>
      <c r="PJ118" s="437"/>
      <c r="PK118" s="437"/>
      <c r="PL118" s="437"/>
      <c r="PM118" s="437"/>
      <c r="PN118" s="437"/>
      <c r="PO118" s="437"/>
      <c r="PP118" s="437"/>
      <c r="PQ118" s="437"/>
      <c r="PR118" s="437"/>
      <c r="PS118" s="437"/>
      <c r="PT118" s="437"/>
      <c r="PU118" s="437"/>
      <c r="PV118" s="437"/>
      <c r="PW118" s="437"/>
      <c r="PX118" s="437"/>
      <c r="PY118" s="437"/>
      <c r="PZ118" s="437"/>
      <c r="QA118" s="437"/>
      <c r="QB118" s="437"/>
      <c r="QC118" s="437"/>
      <c r="QD118" s="437"/>
      <c r="QE118" s="437"/>
      <c r="QF118" s="437"/>
      <c r="QG118" s="437"/>
      <c r="QH118" s="437"/>
      <c r="QI118" s="437"/>
      <c r="QJ118" s="437"/>
      <c r="QK118" s="437"/>
      <c r="QL118" s="437"/>
      <c r="QM118" s="437"/>
      <c r="QN118" s="437"/>
      <c r="QO118" s="437"/>
      <c r="QP118" s="437"/>
      <c r="QQ118" s="437"/>
      <c r="QR118" s="437"/>
      <c r="QS118" s="437"/>
      <c r="QT118" s="437"/>
      <c r="QU118" s="437"/>
      <c r="QV118" s="437"/>
      <c r="QW118" s="437"/>
      <c r="QX118" s="437"/>
      <c r="QY118" s="437"/>
      <c r="QZ118" s="437"/>
      <c r="RA118" s="437"/>
      <c r="RB118" s="437"/>
      <c r="RC118" s="437"/>
      <c r="RD118" s="437"/>
      <c r="RE118" s="437"/>
      <c r="RF118" s="437"/>
      <c r="RG118" s="437"/>
      <c r="RH118" s="437"/>
      <c r="RI118" s="437"/>
      <c r="RJ118" s="437"/>
      <c r="RK118" s="437"/>
      <c r="RL118" s="437"/>
      <c r="RM118" s="437"/>
      <c r="RN118" s="437"/>
      <c r="RO118" s="437"/>
      <c r="RP118" s="437"/>
      <c r="RQ118" s="437"/>
      <c r="RR118" s="437"/>
      <c r="RS118" s="437"/>
      <c r="RT118" s="437"/>
      <c r="RU118" s="437"/>
      <c r="RV118" s="437"/>
      <c r="RW118" s="437"/>
      <c r="RX118" s="437"/>
      <c r="RY118" s="437"/>
      <c r="RZ118" s="437"/>
      <c r="SA118" s="437"/>
      <c r="SB118" s="437"/>
      <c r="SC118" s="437"/>
      <c r="SD118" s="437"/>
      <c r="SE118" s="437"/>
      <c r="SF118" s="437"/>
      <c r="SG118" s="437"/>
      <c r="SH118" s="437"/>
      <c r="SI118" s="437"/>
      <c r="SJ118" s="437"/>
      <c r="SK118" s="437"/>
      <c r="SL118" s="437"/>
      <c r="SM118" s="437"/>
      <c r="SN118" s="437"/>
      <c r="SO118" s="437"/>
      <c r="SP118" s="437"/>
      <c r="SQ118" s="437"/>
      <c r="SR118" s="437"/>
      <c r="SS118" s="437"/>
      <c r="ST118" s="437"/>
      <c r="SU118" s="437"/>
      <c r="SV118" s="437"/>
      <c r="SW118" s="437"/>
      <c r="SX118" s="437"/>
      <c r="SY118" s="437"/>
      <c r="SZ118" s="437"/>
      <c r="TA118" s="437"/>
      <c r="TB118" s="437"/>
      <c r="TC118" s="437"/>
      <c r="TD118" s="437"/>
      <c r="TE118" s="437"/>
      <c r="TF118" s="437"/>
      <c r="TG118" s="437"/>
      <c r="TH118" s="437"/>
      <c r="TI118" s="437"/>
      <c r="TJ118" s="437"/>
      <c r="TK118" s="437"/>
      <c r="TL118" s="437"/>
      <c r="TM118" s="437"/>
      <c r="TN118" s="437"/>
      <c r="TO118" s="437"/>
      <c r="TP118" s="437"/>
      <c r="TQ118" s="437"/>
      <c r="TR118" s="437"/>
      <c r="TS118" s="437"/>
      <c r="TT118" s="437"/>
      <c r="TU118" s="437"/>
      <c r="TV118" s="437"/>
      <c r="TW118" s="437"/>
      <c r="TX118" s="437"/>
      <c r="TY118" s="437"/>
      <c r="TZ118" s="437"/>
      <c r="UA118" s="437"/>
      <c r="UB118" s="437"/>
      <c r="UC118" s="437"/>
      <c r="UD118" s="437"/>
      <c r="UE118" s="437"/>
      <c r="UF118" s="437"/>
      <c r="UG118" s="437"/>
      <c r="UH118" s="437"/>
      <c r="UI118" s="437"/>
      <c r="UJ118" s="437"/>
      <c r="UK118" s="437"/>
      <c r="UL118" s="437"/>
      <c r="UM118" s="437"/>
      <c r="UN118" s="437"/>
      <c r="UO118" s="437"/>
      <c r="UP118" s="437"/>
      <c r="UQ118" s="437"/>
      <c r="UR118" s="437"/>
      <c r="US118" s="437"/>
      <c r="UT118" s="437"/>
      <c r="UU118" s="437"/>
      <c r="UV118" s="437"/>
      <c r="UW118" s="437"/>
      <c r="UX118" s="437"/>
      <c r="UY118" s="437"/>
      <c r="UZ118" s="437"/>
      <c r="VA118" s="437"/>
      <c r="VB118" s="437"/>
      <c r="VC118" s="437"/>
      <c r="VD118" s="437"/>
      <c r="VE118" s="437"/>
      <c r="VF118" s="437"/>
      <c r="VG118" s="437"/>
      <c r="VH118" s="437"/>
      <c r="VI118" s="437"/>
      <c r="VJ118" s="437"/>
      <c r="VK118" s="437"/>
      <c r="VL118" s="437"/>
      <c r="VM118" s="437"/>
      <c r="VN118" s="437"/>
      <c r="VO118" s="437"/>
      <c r="VP118" s="437"/>
      <c r="VQ118" s="437"/>
      <c r="VR118" s="437"/>
      <c r="VS118" s="437"/>
      <c r="VT118" s="437"/>
      <c r="VU118" s="437"/>
      <c r="VV118" s="437"/>
      <c r="VW118" s="437"/>
      <c r="VX118" s="437"/>
      <c r="VY118" s="437"/>
      <c r="VZ118" s="437"/>
      <c r="WA118" s="437"/>
      <c r="WB118" s="437"/>
      <c r="WC118" s="437"/>
      <c r="WD118" s="437"/>
      <c r="WE118" s="437"/>
      <c r="WF118" s="437"/>
      <c r="WG118" s="437"/>
      <c r="WH118" s="437"/>
      <c r="WI118" s="437"/>
      <c r="WJ118" s="437"/>
      <c r="WK118" s="437"/>
      <c r="WL118" s="437"/>
      <c r="WM118" s="437"/>
      <c r="WN118" s="437"/>
      <c r="WO118" s="437"/>
      <c r="WP118" s="437"/>
      <c r="WQ118" s="437"/>
      <c r="WR118" s="437"/>
      <c r="WS118" s="437"/>
      <c r="WT118" s="437"/>
      <c r="WU118" s="437"/>
      <c r="WV118" s="437"/>
      <c r="WW118" s="437"/>
      <c r="WX118" s="437"/>
      <c r="WY118" s="437"/>
      <c r="WZ118" s="437"/>
      <c r="XA118" s="437"/>
      <c r="XB118" s="437"/>
      <c r="XC118" s="437"/>
      <c r="XD118" s="437"/>
      <c r="XE118" s="437"/>
      <c r="XF118" s="437"/>
      <c r="XG118" s="437"/>
      <c r="XH118" s="437"/>
      <c r="XI118" s="437"/>
      <c r="XJ118" s="437"/>
      <c r="XK118" s="437"/>
      <c r="XL118" s="437"/>
      <c r="XM118" s="437"/>
      <c r="XN118" s="437"/>
      <c r="XO118" s="437"/>
      <c r="XP118" s="437"/>
      <c r="XQ118" s="437"/>
      <c r="XR118" s="437"/>
      <c r="XS118" s="437"/>
      <c r="XT118" s="437"/>
      <c r="XU118" s="437"/>
      <c r="XV118" s="437"/>
      <c r="XW118" s="437"/>
      <c r="XX118" s="437"/>
      <c r="XY118" s="437"/>
      <c r="XZ118" s="437"/>
      <c r="YA118" s="437"/>
      <c r="YB118" s="437"/>
      <c r="YC118" s="437"/>
      <c r="YD118" s="437"/>
      <c r="YE118" s="437"/>
      <c r="YF118" s="437"/>
      <c r="YG118" s="437"/>
      <c r="YH118" s="437"/>
      <c r="YI118" s="437"/>
      <c r="YJ118" s="437"/>
      <c r="YK118" s="437"/>
      <c r="YL118" s="437"/>
      <c r="YM118" s="437"/>
      <c r="YN118" s="437"/>
      <c r="YO118" s="437"/>
      <c r="YP118" s="437"/>
      <c r="YQ118" s="437"/>
      <c r="YR118" s="437"/>
      <c r="YS118" s="437"/>
      <c r="YT118" s="437"/>
      <c r="YU118" s="437"/>
      <c r="YV118" s="437"/>
      <c r="YW118" s="437"/>
      <c r="YX118" s="437"/>
      <c r="YY118" s="437"/>
      <c r="YZ118" s="437"/>
      <c r="ZA118" s="437"/>
      <c r="ZB118" s="437"/>
      <c r="ZC118" s="437"/>
      <c r="ZD118" s="437"/>
      <c r="ZE118" s="437"/>
      <c r="ZF118" s="437"/>
      <c r="ZG118" s="437"/>
      <c r="ZH118" s="437"/>
      <c r="ZI118" s="437"/>
      <c r="ZJ118" s="437"/>
      <c r="ZK118" s="437"/>
      <c r="ZL118" s="437"/>
      <c r="ZM118" s="437"/>
      <c r="ZN118" s="437"/>
      <c r="ZO118" s="437"/>
      <c r="ZP118" s="437"/>
      <c r="ZQ118" s="437"/>
      <c r="ZR118" s="437"/>
      <c r="ZS118" s="437"/>
      <c r="ZT118" s="437"/>
      <c r="ZU118" s="437"/>
      <c r="ZV118" s="437"/>
      <c r="ZW118" s="437"/>
      <c r="ZX118" s="437"/>
      <c r="ZY118" s="437"/>
      <c r="ZZ118" s="437"/>
      <c r="AAA118" s="437"/>
      <c r="AAB118" s="437"/>
      <c r="AAC118" s="437"/>
      <c r="AAD118" s="437"/>
      <c r="AAE118" s="437"/>
      <c r="AAF118" s="437"/>
      <c r="AAG118" s="437"/>
      <c r="AAH118" s="437"/>
      <c r="AAI118" s="437"/>
      <c r="AAJ118" s="437"/>
      <c r="AAK118" s="437"/>
      <c r="AAL118" s="437"/>
      <c r="AAM118" s="437"/>
      <c r="AAN118" s="437"/>
      <c r="AAO118" s="437"/>
      <c r="AAP118" s="437"/>
      <c r="AAQ118" s="437"/>
      <c r="AAR118" s="437"/>
      <c r="AAS118" s="437"/>
      <c r="AAT118" s="437"/>
      <c r="AAU118" s="437"/>
      <c r="AAV118" s="437"/>
      <c r="AAW118" s="437"/>
      <c r="AAX118" s="437"/>
      <c r="AAY118" s="437"/>
      <c r="AAZ118" s="437"/>
      <c r="ABA118" s="437"/>
      <c r="ABB118" s="437"/>
      <c r="ABC118" s="437"/>
      <c r="ABD118" s="437"/>
      <c r="ABE118" s="437"/>
      <c r="ABF118" s="437"/>
      <c r="ABG118" s="437"/>
      <c r="ABH118" s="437"/>
      <c r="ABI118" s="437"/>
      <c r="ABJ118" s="437"/>
      <c r="ABK118" s="437"/>
      <c r="ABL118" s="437"/>
      <c r="ABM118" s="437"/>
      <c r="ABN118" s="437"/>
      <c r="ABO118" s="437"/>
      <c r="ABP118" s="437"/>
      <c r="ABQ118" s="437"/>
      <c r="ABR118" s="437"/>
      <c r="ABS118" s="437"/>
      <c r="ABT118" s="437"/>
      <c r="ABU118" s="437"/>
      <c r="ABV118" s="437"/>
      <c r="ABW118" s="437"/>
      <c r="ABX118" s="437"/>
      <c r="ABY118" s="437"/>
      <c r="ABZ118" s="437"/>
      <c r="ACA118" s="437"/>
      <c r="ACB118" s="437"/>
      <c r="ACC118" s="437"/>
      <c r="ACD118" s="437"/>
      <c r="ACE118" s="437"/>
      <c r="ACF118" s="437"/>
      <c r="ACG118" s="437"/>
      <c r="ACH118" s="437"/>
      <c r="ACI118" s="437"/>
      <c r="ACJ118" s="437"/>
      <c r="ACK118" s="437"/>
      <c r="ACL118" s="437"/>
      <c r="ACM118" s="437"/>
      <c r="ACN118" s="437"/>
      <c r="ACO118" s="437"/>
      <c r="ACP118" s="437"/>
      <c r="ACQ118" s="437"/>
      <c r="ACR118" s="437"/>
      <c r="ACS118" s="437"/>
      <c r="ACT118" s="437"/>
      <c r="ACU118" s="437"/>
      <c r="ACV118" s="437"/>
      <c r="ACW118" s="437"/>
      <c r="ACX118" s="437"/>
      <c r="ACY118" s="437"/>
      <c r="ACZ118" s="437"/>
      <c r="ADA118" s="437"/>
      <c r="ADB118" s="437"/>
      <c r="ADC118" s="437"/>
      <c r="ADD118" s="437"/>
      <c r="ADE118" s="437"/>
      <c r="ADF118" s="437"/>
      <c r="ADG118" s="437"/>
      <c r="ADH118" s="437"/>
      <c r="ADI118" s="437"/>
      <c r="ADJ118" s="437"/>
      <c r="ADK118" s="437"/>
      <c r="ADL118" s="437"/>
      <c r="ADM118" s="437"/>
      <c r="ADN118" s="437"/>
      <c r="ADO118" s="437"/>
      <c r="ADP118" s="437"/>
      <c r="ADQ118" s="437"/>
      <c r="ADR118" s="437"/>
      <c r="ADS118" s="437"/>
      <c r="ADT118" s="437"/>
      <c r="ADU118" s="437"/>
      <c r="ADV118" s="437"/>
      <c r="ADW118" s="437"/>
      <c r="ADX118" s="437"/>
      <c r="ADY118" s="437"/>
      <c r="ADZ118" s="437"/>
      <c r="AEA118" s="437"/>
      <c r="AEB118" s="437"/>
      <c r="AEC118" s="437"/>
      <c r="AED118" s="437"/>
      <c r="AEE118" s="437"/>
      <c r="AEF118" s="437"/>
      <c r="AEG118" s="437"/>
      <c r="AEH118" s="437"/>
      <c r="AEI118" s="437"/>
      <c r="AEJ118" s="437"/>
      <c r="AEK118" s="437"/>
      <c r="AEL118" s="437"/>
      <c r="AEM118" s="437"/>
      <c r="AEN118" s="437"/>
      <c r="AEO118" s="437"/>
      <c r="AEP118" s="437"/>
      <c r="AEQ118" s="437"/>
      <c r="AER118" s="437"/>
      <c r="AES118" s="437"/>
      <c r="AET118" s="437"/>
      <c r="AEU118" s="437"/>
      <c r="AEV118" s="437"/>
      <c r="AEW118" s="437"/>
      <c r="AEX118" s="437"/>
      <c r="AEY118" s="437"/>
      <c r="AEZ118" s="437"/>
      <c r="AFA118" s="437"/>
      <c r="AFB118" s="437"/>
      <c r="AFC118" s="437"/>
      <c r="AFD118" s="437"/>
      <c r="AFE118" s="437"/>
      <c r="AFF118" s="437"/>
      <c r="AFG118" s="437"/>
      <c r="AFH118" s="437"/>
      <c r="AFI118" s="437"/>
      <c r="AFJ118" s="437"/>
      <c r="AFK118" s="437"/>
      <c r="AFL118" s="437"/>
      <c r="AFM118" s="437"/>
      <c r="AFN118" s="437"/>
      <c r="AFO118" s="437"/>
      <c r="AFP118" s="437"/>
      <c r="AFQ118" s="437"/>
      <c r="AFR118" s="437"/>
      <c r="AFS118" s="437"/>
      <c r="AFT118" s="437"/>
      <c r="AFU118" s="437"/>
      <c r="AFV118" s="437"/>
      <c r="AFW118" s="437"/>
      <c r="AFX118" s="437"/>
      <c r="AFY118" s="437"/>
      <c r="AFZ118" s="437"/>
      <c r="AGA118" s="437"/>
      <c r="AGB118" s="437"/>
      <c r="AGC118" s="437"/>
      <c r="AGD118" s="437"/>
      <c r="AGE118" s="437"/>
      <c r="AGF118" s="437"/>
      <c r="AGG118" s="437"/>
      <c r="AGH118" s="437"/>
      <c r="AGI118" s="437"/>
      <c r="AGJ118" s="437"/>
      <c r="AGK118" s="437"/>
      <c r="AGL118" s="437"/>
      <c r="AGM118" s="437"/>
      <c r="AGN118" s="437"/>
      <c r="AGO118" s="437"/>
      <c r="AGP118" s="437"/>
      <c r="AGQ118" s="437"/>
      <c r="AGR118" s="437"/>
      <c r="AGS118" s="437"/>
      <c r="AGT118" s="437"/>
      <c r="AGU118" s="437"/>
      <c r="AGV118" s="437"/>
      <c r="AGW118" s="437"/>
      <c r="AGX118" s="437"/>
      <c r="AGY118" s="437"/>
      <c r="AGZ118" s="437"/>
      <c r="AHA118" s="437"/>
      <c r="AHB118" s="437"/>
      <c r="AHC118" s="437"/>
      <c r="AHD118" s="437"/>
      <c r="AHE118" s="437"/>
      <c r="AHF118" s="437"/>
      <c r="AHG118" s="437"/>
      <c r="AHH118" s="437"/>
      <c r="AHI118" s="437"/>
      <c r="AHJ118" s="437"/>
      <c r="AHK118" s="437"/>
      <c r="AHL118" s="437"/>
      <c r="AHM118" s="437"/>
      <c r="AHN118" s="437"/>
      <c r="AHO118" s="437"/>
      <c r="AHP118" s="437"/>
      <c r="AHQ118" s="437"/>
      <c r="AHR118" s="437"/>
      <c r="AHS118" s="437"/>
      <c r="AHT118" s="437"/>
      <c r="AHU118" s="437"/>
      <c r="AHV118" s="437"/>
      <c r="AHW118" s="437"/>
      <c r="AHX118" s="437"/>
      <c r="AHY118" s="437"/>
      <c r="AHZ118" s="437"/>
      <c r="AIA118" s="437"/>
      <c r="AIB118" s="437"/>
      <c r="AIC118" s="437"/>
      <c r="AID118" s="437"/>
      <c r="AIE118" s="437"/>
      <c r="AIF118" s="437"/>
      <c r="AIG118" s="437"/>
      <c r="AIH118" s="437"/>
      <c r="AII118" s="437"/>
      <c r="AIJ118" s="437"/>
      <c r="AIK118" s="437"/>
      <c r="AIL118" s="437"/>
      <c r="AIM118" s="437"/>
      <c r="AIN118" s="437"/>
      <c r="AIO118" s="437"/>
      <c r="AIP118" s="437"/>
      <c r="AIQ118" s="437"/>
      <c r="AIR118" s="437"/>
      <c r="AIS118" s="437"/>
      <c r="AIT118" s="437"/>
      <c r="AIU118" s="437"/>
      <c r="AIV118" s="437"/>
      <c r="AIW118" s="437"/>
      <c r="AIX118" s="437"/>
      <c r="AIY118" s="437"/>
      <c r="AIZ118" s="437"/>
      <c r="AJA118" s="437"/>
      <c r="AJB118" s="437"/>
      <c r="AJC118" s="437"/>
      <c r="AJD118" s="437"/>
      <c r="AJE118" s="437"/>
      <c r="AJF118" s="437"/>
      <c r="AJG118" s="437"/>
      <c r="AJH118" s="437"/>
      <c r="AJI118" s="437"/>
      <c r="AJJ118" s="437"/>
      <c r="AJK118" s="437"/>
      <c r="AJL118" s="437"/>
      <c r="AJM118" s="437"/>
      <c r="AJN118" s="437"/>
      <c r="AJO118" s="437"/>
      <c r="AJP118" s="437"/>
      <c r="AJQ118" s="437"/>
      <c r="AJR118" s="437"/>
      <c r="AJS118" s="437"/>
      <c r="AJT118" s="437"/>
      <c r="AJU118" s="437"/>
      <c r="AJV118" s="437"/>
      <c r="AJW118" s="437"/>
      <c r="AJX118" s="437"/>
      <c r="AJY118" s="437"/>
      <c r="AJZ118" s="437"/>
      <c r="AKA118" s="437"/>
      <c r="AKB118" s="437"/>
      <c r="AKC118" s="437"/>
      <c r="AKD118" s="437"/>
      <c r="AKE118" s="437"/>
      <c r="AKF118" s="437"/>
      <c r="AKG118" s="437"/>
      <c r="AKH118" s="437"/>
      <c r="AKI118" s="437"/>
      <c r="AKJ118" s="437"/>
      <c r="AKK118" s="437"/>
      <c r="AKL118" s="437"/>
      <c r="AKM118" s="437"/>
      <c r="AKN118" s="437"/>
      <c r="AKO118" s="437"/>
      <c r="AKP118" s="437"/>
      <c r="AKQ118" s="437"/>
      <c r="AKR118" s="437"/>
      <c r="AKS118" s="437"/>
      <c r="AKT118" s="437"/>
      <c r="AKU118" s="437"/>
      <c r="AKV118" s="437"/>
      <c r="AKW118" s="437"/>
      <c r="AKX118" s="437"/>
      <c r="AKY118" s="437"/>
      <c r="AKZ118" s="437"/>
      <c r="ALA118" s="437"/>
      <c r="ALB118" s="437"/>
      <c r="ALC118" s="437"/>
      <c r="ALD118" s="437"/>
      <c r="ALE118" s="437"/>
      <c r="ALF118" s="437"/>
      <c r="ALG118" s="437"/>
      <c r="ALH118" s="437"/>
      <c r="ALI118" s="437"/>
      <c r="ALJ118" s="437"/>
      <c r="ALK118" s="437"/>
      <c r="ALL118" s="437"/>
      <c r="ALM118" s="437"/>
      <c r="ALN118" s="437"/>
      <c r="ALO118" s="437"/>
      <c r="ALP118" s="437"/>
      <c r="ALQ118" s="437"/>
      <c r="ALR118" s="437"/>
      <c r="ALS118" s="437"/>
      <c r="ALT118" s="437"/>
      <c r="ALU118" s="437"/>
      <c r="ALV118" s="437"/>
      <c r="ALW118" s="437"/>
      <c r="ALX118" s="437"/>
      <c r="ALY118" s="437"/>
      <c r="ALZ118" s="437"/>
      <c r="AMA118" s="437"/>
      <c r="AMB118" s="437"/>
      <c r="AMC118" s="437"/>
      <c r="AMD118" s="437"/>
      <c r="AME118" s="437"/>
      <c r="AMF118" s="437"/>
      <c r="AMG118" s="437"/>
      <c r="AMH118" s="437"/>
      <c r="AMI118" s="437"/>
      <c r="AMJ118" s="437"/>
      <c r="AMK118" s="437"/>
      <c r="AML118" s="437"/>
      <c r="AMM118" s="437"/>
      <c r="AMN118" s="437"/>
      <c r="AMO118" s="437"/>
      <c r="AMP118" s="437"/>
      <c r="AMQ118" s="437"/>
      <c r="AMR118" s="437"/>
      <c r="AMS118" s="437"/>
      <c r="AMT118" s="437"/>
      <c r="AMU118" s="437"/>
      <c r="AMV118" s="437"/>
      <c r="AMW118" s="437"/>
      <c r="AMX118" s="437"/>
      <c r="AMY118" s="437"/>
      <c r="AMZ118" s="437"/>
      <c r="ANA118" s="437"/>
      <c r="ANB118" s="437"/>
      <c r="ANC118" s="437"/>
      <c r="AND118" s="437"/>
      <c r="ANE118" s="437"/>
      <c r="ANF118" s="437"/>
      <c r="ANG118" s="437"/>
      <c r="ANH118" s="437"/>
      <c r="ANI118" s="437"/>
      <c r="ANJ118" s="437"/>
      <c r="ANK118" s="437"/>
      <c r="ANL118" s="437"/>
      <c r="ANM118" s="437"/>
      <c r="ANN118" s="437"/>
      <c r="ANO118" s="437"/>
      <c r="ANP118" s="437"/>
      <c r="ANQ118" s="437"/>
      <c r="ANR118" s="437"/>
      <c r="ANS118" s="437"/>
      <c r="ANT118" s="437"/>
      <c r="ANU118" s="437"/>
      <c r="ANV118" s="437"/>
      <c r="ANW118" s="437"/>
      <c r="ANX118" s="437"/>
      <c r="ANY118" s="437"/>
      <c r="ANZ118" s="437"/>
      <c r="AOA118" s="437"/>
      <c r="AOB118" s="437"/>
      <c r="AOC118" s="437"/>
      <c r="AOD118" s="437"/>
      <c r="AOE118" s="437"/>
      <c r="AOF118" s="437"/>
      <c r="AOG118" s="437"/>
      <c r="AOH118" s="437"/>
      <c r="AOI118" s="437"/>
      <c r="AOJ118" s="437"/>
      <c r="AOK118" s="437"/>
      <c r="AOL118" s="437"/>
      <c r="AOM118" s="437"/>
      <c r="AON118" s="437"/>
      <c r="AOO118" s="437"/>
      <c r="AOP118" s="437"/>
      <c r="AOQ118" s="437"/>
      <c r="AOR118" s="437"/>
      <c r="AOS118" s="437"/>
      <c r="AOT118" s="437"/>
      <c r="AOU118" s="437"/>
      <c r="AOV118" s="437"/>
      <c r="AOW118" s="437"/>
      <c r="AOX118" s="437"/>
      <c r="AOY118" s="437"/>
      <c r="AOZ118" s="437"/>
      <c r="APA118" s="437"/>
      <c r="APB118" s="437"/>
      <c r="APC118" s="437"/>
      <c r="APD118" s="437"/>
      <c r="APE118" s="437"/>
      <c r="APF118" s="437"/>
      <c r="APG118" s="437"/>
      <c r="APH118" s="437"/>
      <c r="API118" s="437"/>
      <c r="APJ118" s="437"/>
      <c r="APK118" s="437"/>
      <c r="APL118" s="437"/>
      <c r="APM118" s="437"/>
      <c r="APN118" s="437"/>
      <c r="APO118" s="437"/>
      <c r="APP118" s="437"/>
      <c r="APQ118" s="437"/>
      <c r="APR118" s="437"/>
      <c r="APS118" s="437"/>
      <c r="APT118" s="437"/>
      <c r="APU118" s="437"/>
      <c r="APV118" s="437"/>
      <c r="APW118" s="437"/>
      <c r="APX118" s="437"/>
      <c r="APY118" s="437"/>
      <c r="APZ118" s="437"/>
      <c r="AQA118" s="437"/>
      <c r="AQB118" s="437"/>
      <c r="AQC118" s="437"/>
      <c r="AQD118" s="437"/>
      <c r="AQE118" s="437"/>
      <c r="AQF118" s="437"/>
      <c r="AQG118" s="437"/>
      <c r="AQH118" s="437"/>
      <c r="AQI118" s="437"/>
      <c r="AQJ118" s="437"/>
      <c r="AQK118" s="437"/>
      <c r="AQL118" s="437"/>
      <c r="AQM118" s="437"/>
      <c r="AQN118" s="437"/>
      <c r="AQO118" s="437"/>
      <c r="AQP118" s="437"/>
      <c r="AQQ118" s="437"/>
      <c r="AQR118" s="437"/>
      <c r="AQS118" s="437"/>
      <c r="AQT118" s="437"/>
      <c r="AQU118" s="437"/>
      <c r="AQV118" s="437"/>
      <c r="AQW118" s="437"/>
      <c r="AQX118" s="437"/>
      <c r="AQY118" s="437"/>
      <c r="AQZ118" s="437"/>
      <c r="ARA118" s="437"/>
      <c r="ARB118" s="437"/>
      <c r="ARC118" s="437"/>
      <c r="ARD118" s="437"/>
      <c r="ARE118" s="437"/>
      <c r="ARF118" s="437"/>
      <c r="ARG118" s="437"/>
      <c r="ARH118" s="437"/>
      <c r="ARI118" s="437"/>
      <c r="ARJ118" s="437"/>
      <c r="ARK118" s="437"/>
      <c r="ARL118" s="437"/>
      <c r="ARM118" s="437"/>
      <c r="ARN118" s="437"/>
      <c r="ARO118" s="437"/>
      <c r="ARP118" s="437"/>
      <c r="ARQ118" s="437"/>
      <c r="ARR118" s="437"/>
      <c r="ARS118" s="437"/>
      <c r="ART118" s="437"/>
      <c r="ARU118" s="437"/>
      <c r="ARV118" s="437"/>
      <c r="ARW118" s="437"/>
      <c r="ARX118" s="437"/>
      <c r="ARY118" s="437"/>
      <c r="ARZ118" s="437"/>
      <c r="ASA118" s="437"/>
      <c r="ASB118" s="437"/>
      <c r="ASC118" s="437"/>
      <c r="ASD118" s="437"/>
      <c r="ASE118" s="437"/>
      <c r="ASF118" s="437"/>
      <c r="ASG118" s="437"/>
      <c r="ASH118" s="437"/>
      <c r="ASI118" s="437"/>
      <c r="ASJ118" s="437"/>
      <c r="ASK118" s="437"/>
      <c r="ASL118" s="437"/>
      <c r="ASM118" s="437"/>
      <c r="ASN118" s="437"/>
      <c r="ASO118" s="437"/>
      <c r="ASP118" s="437"/>
      <c r="ASQ118" s="437"/>
      <c r="ASR118" s="437"/>
      <c r="ASS118" s="437"/>
      <c r="AST118" s="437"/>
      <c r="ASU118" s="437"/>
      <c r="ASV118" s="437"/>
      <c r="ASW118" s="437"/>
      <c r="ASX118" s="437"/>
      <c r="ASY118" s="437"/>
      <c r="ASZ118" s="437"/>
      <c r="ATA118" s="437"/>
      <c r="ATB118" s="437"/>
      <c r="ATC118" s="437"/>
      <c r="ATD118" s="437"/>
      <c r="ATE118" s="437"/>
      <c r="ATF118" s="437"/>
      <c r="ATG118" s="437"/>
      <c r="ATH118" s="437"/>
      <c r="ATI118" s="437"/>
    </row>
    <row r="119" spans="1:1205" s="25" customFormat="1" ht="15.9" customHeight="1" x14ac:dyDescent="0.3">
      <c r="A119" s="543" t="s">
        <v>309</v>
      </c>
      <c r="B119" s="431" t="s">
        <v>19</v>
      </c>
      <c r="C119" s="597" t="s">
        <v>308</v>
      </c>
      <c r="D119" s="430"/>
      <c r="E119" s="408" t="str">
        <f t="shared" si="69"/>
        <v/>
      </c>
      <c r="F119" s="415"/>
      <c r="G119" s="408" t="str">
        <f t="shared" si="70"/>
        <v/>
      </c>
      <c r="H119" s="415"/>
      <c r="I119" s="414"/>
      <c r="J119" s="411">
        <v>2</v>
      </c>
      <c r="K119" s="408">
        <f t="shared" si="55"/>
        <v>28</v>
      </c>
      <c r="L119" s="407"/>
      <c r="M119" s="408" t="str">
        <f t="shared" si="56"/>
        <v/>
      </c>
      <c r="N119" s="407">
        <v>4</v>
      </c>
      <c r="O119" s="412" t="s">
        <v>67</v>
      </c>
      <c r="P119" s="407"/>
      <c r="Q119" s="484" t="str">
        <f t="shared" si="75"/>
        <v/>
      </c>
      <c r="R119" s="407"/>
      <c r="S119" s="484" t="str">
        <f t="shared" si="76"/>
        <v/>
      </c>
      <c r="T119" s="407"/>
      <c r="U119" s="413"/>
      <c r="V119" s="411"/>
      <c r="W119" s="485" t="str">
        <f t="shared" si="77"/>
        <v/>
      </c>
      <c r="X119" s="407"/>
      <c r="Y119" s="408" t="str">
        <f t="shared" si="71"/>
        <v/>
      </c>
      <c r="Z119" s="407"/>
      <c r="AA119" s="412"/>
      <c r="AB119" s="407"/>
      <c r="AC119" s="408" t="str">
        <f t="shared" si="68"/>
        <v/>
      </c>
      <c r="AD119" s="407"/>
      <c r="AE119" s="408" t="str">
        <f t="shared" si="72"/>
        <v/>
      </c>
      <c r="AF119" s="413"/>
      <c r="AG119" s="444"/>
      <c r="AH119" s="407"/>
      <c r="AI119" s="408"/>
      <c r="AJ119" s="407"/>
      <c r="AK119" s="408"/>
      <c r="AL119" s="407"/>
      <c r="AM119" s="414"/>
      <c r="AN119" s="411"/>
      <c r="AO119" s="408" t="str">
        <f>IF(AN119*14=0,"",AN119*14)</f>
        <v/>
      </c>
      <c r="AP119" s="410"/>
      <c r="AQ119" s="408" t="str">
        <f>IF(AP119*14=0,"",AP119*14)</f>
        <v/>
      </c>
      <c r="AR119" s="410"/>
      <c r="AS119" s="409"/>
      <c r="AT119" s="407"/>
      <c r="AU119" s="408" t="str">
        <f t="shared" si="74"/>
        <v/>
      </c>
      <c r="AV119" s="407"/>
      <c r="AW119" s="408" t="str">
        <f t="shared" si="78"/>
        <v/>
      </c>
      <c r="AX119" s="407"/>
      <c r="AY119" s="407"/>
      <c r="AZ119" s="647"/>
      <c r="BA119" s="648"/>
      <c r="BB119" s="648"/>
      <c r="BC119" s="649"/>
      <c r="BD119" s="642"/>
      <c r="BE119" s="643"/>
      <c r="BF119" s="492" t="s">
        <v>376</v>
      </c>
      <c r="BG119" s="493" t="s">
        <v>149</v>
      </c>
      <c r="MG119" s="437"/>
      <c r="MH119" s="437"/>
      <c r="MI119" s="437"/>
      <c r="MJ119" s="437"/>
      <c r="MK119" s="437"/>
      <c r="ML119" s="437"/>
      <c r="MM119" s="437"/>
      <c r="MN119" s="437"/>
      <c r="MO119" s="437"/>
      <c r="MP119" s="437"/>
      <c r="MQ119" s="437"/>
      <c r="MR119" s="437"/>
      <c r="MS119" s="437"/>
      <c r="MT119" s="437"/>
      <c r="MU119" s="437"/>
      <c r="MV119" s="437"/>
      <c r="MW119" s="437"/>
      <c r="MX119" s="437"/>
      <c r="MY119" s="437"/>
      <c r="MZ119" s="437"/>
      <c r="NA119" s="437"/>
      <c r="NB119" s="437"/>
      <c r="NC119" s="437"/>
      <c r="ND119" s="437"/>
      <c r="NE119" s="437"/>
      <c r="NF119" s="437"/>
      <c r="NG119" s="437"/>
      <c r="NH119" s="437"/>
      <c r="NI119" s="437"/>
      <c r="NJ119" s="437"/>
      <c r="NK119" s="437"/>
      <c r="NL119" s="437"/>
      <c r="NM119" s="437"/>
      <c r="NN119" s="437"/>
      <c r="NO119" s="437"/>
      <c r="NP119" s="437"/>
      <c r="NQ119" s="437"/>
      <c r="NR119" s="437"/>
      <c r="NS119" s="437"/>
      <c r="NT119" s="437"/>
      <c r="NU119" s="437"/>
      <c r="NV119" s="437"/>
      <c r="NW119" s="437"/>
      <c r="NX119" s="437"/>
      <c r="NY119" s="437"/>
      <c r="NZ119" s="437"/>
      <c r="OA119" s="437"/>
      <c r="OB119" s="437"/>
      <c r="OC119" s="437"/>
      <c r="OD119" s="437"/>
      <c r="OE119" s="437"/>
      <c r="OF119" s="437"/>
      <c r="OG119" s="437"/>
      <c r="OH119" s="437"/>
      <c r="OI119" s="437"/>
      <c r="OJ119" s="437"/>
      <c r="OK119" s="437"/>
      <c r="OL119" s="437"/>
      <c r="OM119" s="437"/>
      <c r="ON119" s="437"/>
      <c r="OO119" s="437"/>
      <c r="OP119" s="437"/>
      <c r="OQ119" s="437"/>
      <c r="OR119" s="437"/>
      <c r="OS119" s="437"/>
      <c r="OT119" s="437"/>
      <c r="OU119" s="437"/>
      <c r="OV119" s="437"/>
      <c r="OW119" s="437"/>
      <c r="OX119" s="437"/>
      <c r="OY119" s="437"/>
      <c r="OZ119" s="437"/>
      <c r="PA119" s="437"/>
      <c r="PB119" s="437"/>
      <c r="PC119" s="437"/>
      <c r="PD119" s="437"/>
      <c r="PE119" s="437"/>
      <c r="PF119" s="437"/>
      <c r="PG119" s="437"/>
      <c r="PH119" s="437"/>
      <c r="PI119" s="437"/>
      <c r="PJ119" s="437"/>
      <c r="PK119" s="437"/>
      <c r="PL119" s="437"/>
      <c r="PM119" s="437"/>
      <c r="PN119" s="437"/>
      <c r="PO119" s="437"/>
      <c r="PP119" s="437"/>
      <c r="PQ119" s="437"/>
      <c r="PR119" s="437"/>
      <c r="PS119" s="437"/>
      <c r="PT119" s="437"/>
      <c r="PU119" s="437"/>
      <c r="PV119" s="437"/>
      <c r="PW119" s="437"/>
      <c r="PX119" s="437"/>
      <c r="PY119" s="437"/>
      <c r="PZ119" s="437"/>
      <c r="QA119" s="437"/>
      <c r="QB119" s="437"/>
      <c r="QC119" s="437"/>
      <c r="QD119" s="437"/>
      <c r="QE119" s="437"/>
      <c r="QF119" s="437"/>
      <c r="QG119" s="437"/>
      <c r="QH119" s="437"/>
      <c r="QI119" s="437"/>
      <c r="QJ119" s="437"/>
      <c r="QK119" s="437"/>
      <c r="QL119" s="437"/>
      <c r="QM119" s="437"/>
      <c r="QN119" s="437"/>
      <c r="QO119" s="437"/>
      <c r="QP119" s="437"/>
      <c r="QQ119" s="437"/>
      <c r="QR119" s="437"/>
      <c r="QS119" s="437"/>
      <c r="QT119" s="437"/>
      <c r="QU119" s="437"/>
      <c r="QV119" s="437"/>
      <c r="QW119" s="437"/>
      <c r="QX119" s="437"/>
      <c r="QY119" s="437"/>
      <c r="QZ119" s="437"/>
      <c r="RA119" s="437"/>
      <c r="RB119" s="437"/>
      <c r="RC119" s="437"/>
      <c r="RD119" s="437"/>
      <c r="RE119" s="437"/>
      <c r="RF119" s="437"/>
      <c r="RG119" s="437"/>
      <c r="RH119" s="437"/>
      <c r="RI119" s="437"/>
      <c r="RJ119" s="437"/>
      <c r="RK119" s="437"/>
      <c r="RL119" s="437"/>
      <c r="RM119" s="437"/>
      <c r="RN119" s="437"/>
      <c r="RO119" s="437"/>
      <c r="RP119" s="437"/>
      <c r="RQ119" s="437"/>
      <c r="RR119" s="437"/>
      <c r="RS119" s="437"/>
      <c r="RT119" s="437"/>
      <c r="RU119" s="437"/>
      <c r="RV119" s="437"/>
      <c r="RW119" s="437"/>
      <c r="RX119" s="437"/>
      <c r="RY119" s="437"/>
      <c r="RZ119" s="437"/>
      <c r="SA119" s="437"/>
      <c r="SB119" s="437"/>
      <c r="SC119" s="437"/>
      <c r="SD119" s="437"/>
      <c r="SE119" s="437"/>
      <c r="SF119" s="437"/>
      <c r="SG119" s="437"/>
      <c r="SH119" s="437"/>
      <c r="SI119" s="437"/>
      <c r="SJ119" s="437"/>
      <c r="SK119" s="437"/>
      <c r="SL119" s="437"/>
      <c r="SM119" s="437"/>
      <c r="SN119" s="437"/>
      <c r="SO119" s="437"/>
      <c r="SP119" s="437"/>
      <c r="SQ119" s="437"/>
      <c r="SR119" s="437"/>
      <c r="SS119" s="437"/>
      <c r="ST119" s="437"/>
      <c r="SU119" s="437"/>
      <c r="SV119" s="437"/>
      <c r="SW119" s="437"/>
      <c r="SX119" s="437"/>
      <c r="SY119" s="437"/>
      <c r="SZ119" s="437"/>
      <c r="TA119" s="437"/>
      <c r="TB119" s="437"/>
      <c r="TC119" s="437"/>
      <c r="TD119" s="437"/>
      <c r="TE119" s="437"/>
      <c r="TF119" s="437"/>
      <c r="TG119" s="437"/>
      <c r="TH119" s="437"/>
      <c r="TI119" s="437"/>
      <c r="TJ119" s="437"/>
      <c r="TK119" s="437"/>
      <c r="TL119" s="437"/>
      <c r="TM119" s="437"/>
      <c r="TN119" s="437"/>
      <c r="TO119" s="437"/>
      <c r="TP119" s="437"/>
      <c r="TQ119" s="437"/>
      <c r="TR119" s="437"/>
      <c r="TS119" s="437"/>
      <c r="TT119" s="437"/>
      <c r="TU119" s="437"/>
      <c r="TV119" s="437"/>
      <c r="TW119" s="437"/>
      <c r="TX119" s="437"/>
      <c r="TY119" s="437"/>
      <c r="TZ119" s="437"/>
      <c r="UA119" s="437"/>
      <c r="UB119" s="437"/>
      <c r="UC119" s="437"/>
      <c r="UD119" s="437"/>
      <c r="UE119" s="437"/>
      <c r="UF119" s="437"/>
      <c r="UG119" s="437"/>
      <c r="UH119" s="437"/>
      <c r="UI119" s="437"/>
      <c r="UJ119" s="437"/>
      <c r="UK119" s="437"/>
      <c r="UL119" s="437"/>
      <c r="UM119" s="437"/>
      <c r="UN119" s="437"/>
      <c r="UO119" s="437"/>
      <c r="UP119" s="437"/>
      <c r="UQ119" s="437"/>
      <c r="UR119" s="437"/>
      <c r="US119" s="437"/>
      <c r="UT119" s="437"/>
      <c r="UU119" s="437"/>
      <c r="UV119" s="437"/>
      <c r="UW119" s="437"/>
      <c r="UX119" s="437"/>
      <c r="UY119" s="437"/>
      <c r="UZ119" s="437"/>
      <c r="VA119" s="437"/>
      <c r="VB119" s="437"/>
      <c r="VC119" s="437"/>
      <c r="VD119" s="437"/>
      <c r="VE119" s="437"/>
      <c r="VF119" s="437"/>
      <c r="VG119" s="437"/>
      <c r="VH119" s="437"/>
      <c r="VI119" s="437"/>
      <c r="VJ119" s="437"/>
      <c r="VK119" s="437"/>
      <c r="VL119" s="437"/>
      <c r="VM119" s="437"/>
      <c r="VN119" s="437"/>
      <c r="VO119" s="437"/>
      <c r="VP119" s="437"/>
      <c r="VQ119" s="437"/>
      <c r="VR119" s="437"/>
      <c r="VS119" s="437"/>
      <c r="VT119" s="437"/>
      <c r="VU119" s="437"/>
      <c r="VV119" s="437"/>
      <c r="VW119" s="437"/>
      <c r="VX119" s="437"/>
      <c r="VY119" s="437"/>
      <c r="VZ119" s="437"/>
      <c r="WA119" s="437"/>
      <c r="WB119" s="437"/>
      <c r="WC119" s="437"/>
      <c r="WD119" s="437"/>
      <c r="WE119" s="437"/>
      <c r="WF119" s="437"/>
      <c r="WG119" s="437"/>
      <c r="WH119" s="437"/>
      <c r="WI119" s="437"/>
      <c r="WJ119" s="437"/>
      <c r="WK119" s="437"/>
      <c r="WL119" s="437"/>
      <c r="WM119" s="437"/>
      <c r="WN119" s="437"/>
      <c r="WO119" s="437"/>
      <c r="WP119" s="437"/>
      <c r="WQ119" s="437"/>
      <c r="WR119" s="437"/>
      <c r="WS119" s="437"/>
      <c r="WT119" s="437"/>
      <c r="WU119" s="437"/>
      <c r="WV119" s="437"/>
      <c r="WW119" s="437"/>
      <c r="WX119" s="437"/>
      <c r="WY119" s="437"/>
      <c r="WZ119" s="437"/>
      <c r="XA119" s="437"/>
      <c r="XB119" s="437"/>
      <c r="XC119" s="437"/>
      <c r="XD119" s="437"/>
      <c r="XE119" s="437"/>
      <c r="XF119" s="437"/>
      <c r="XG119" s="437"/>
      <c r="XH119" s="437"/>
      <c r="XI119" s="437"/>
      <c r="XJ119" s="437"/>
      <c r="XK119" s="437"/>
      <c r="XL119" s="437"/>
      <c r="XM119" s="437"/>
      <c r="XN119" s="437"/>
      <c r="XO119" s="437"/>
      <c r="XP119" s="437"/>
      <c r="XQ119" s="437"/>
      <c r="XR119" s="437"/>
      <c r="XS119" s="437"/>
      <c r="XT119" s="437"/>
      <c r="XU119" s="437"/>
      <c r="XV119" s="437"/>
      <c r="XW119" s="437"/>
      <c r="XX119" s="437"/>
      <c r="XY119" s="437"/>
      <c r="XZ119" s="437"/>
      <c r="YA119" s="437"/>
      <c r="YB119" s="437"/>
      <c r="YC119" s="437"/>
      <c r="YD119" s="437"/>
      <c r="YE119" s="437"/>
      <c r="YF119" s="437"/>
      <c r="YG119" s="437"/>
      <c r="YH119" s="437"/>
      <c r="YI119" s="437"/>
      <c r="YJ119" s="437"/>
      <c r="YK119" s="437"/>
      <c r="YL119" s="437"/>
      <c r="YM119" s="437"/>
      <c r="YN119" s="437"/>
      <c r="YO119" s="437"/>
      <c r="YP119" s="437"/>
      <c r="YQ119" s="437"/>
      <c r="YR119" s="437"/>
      <c r="YS119" s="437"/>
      <c r="YT119" s="437"/>
      <c r="YU119" s="437"/>
      <c r="YV119" s="437"/>
      <c r="YW119" s="437"/>
      <c r="YX119" s="437"/>
      <c r="YY119" s="437"/>
      <c r="YZ119" s="437"/>
      <c r="ZA119" s="437"/>
      <c r="ZB119" s="437"/>
      <c r="ZC119" s="437"/>
      <c r="ZD119" s="437"/>
      <c r="ZE119" s="437"/>
      <c r="ZF119" s="437"/>
      <c r="ZG119" s="437"/>
      <c r="ZH119" s="437"/>
      <c r="ZI119" s="437"/>
      <c r="ZJ119" s="437"/>
      <c r="ZK119" s="437"/>
      <c r="ZL119" s="437"/>
      <c r="ZM119" s="437"/>
      <c r="ZN119" s="437"/>
      <c r="ZO119" s="437"/>
      <c r="ZP119" s="437"/>
      <c r="ZQ119" s="437"/>
      <c r="ZR119" s="437"/>
      <c r="ZS119" s="437"/>
      <c r="ZT119" s="437"/>
      <c r="ZU119" s="437"/>
      <c r="ZV119" s="437"/>
      <c r="ZW119" s="437"/>
      <c r="ZX119" s="437"/>
      <c r="ZY119" s="437"/>
      <c r="ZZ119" s="437"/>
      <c r="AAA119" s="437"/>
      <c r="AAB119" s="437"/>
      <c r="AAC119" s="437"/>
      <c r="AAD119" s="437"/>
      <c r="AAE119" s="437"/>
      <c r="AAF119" s="437"/>
      <c r="AAG119" s="437"/>
      <c r="AAH119" s="437"/>
      <c r="AAI119" s="437"/>
      <c r="AAJ119" s="437"/>
      <c r="AAK119" s="437"/>
      <c r="AAL119" s="437"/>
      <c r="AAM119" s="437"/>
      <c r="AAN119" s="437"/>
      <c r="AAO119" s="437"/>
      <c r="AAP119" s="437"/>
      <c r="AAQ119" s="437"/>
      <c r="AAR119" s="437"/>
      <c r="AAS119" s="437"/>
      <c r="AAT119" s="437"/>
      <c r="AAU119" s="437"/>
      <c r="AAV119" s="437"/>
      <c r="AAW119" s="437"/>
      <c r="AAX119" s="437"/>
      <c r="AAY119" s="437"/>
      <c r="AAZ119" s="437"/>
      <c r="ABA119" s="437"/>
      <c r="ABB119" s="437"/>
      <c r="ABC119" s="437"/>
      <c r="ABD119" s="437"/>
      <c r="ABE119" s="437"/>
      <c r="ABF119" s="437"/>
      <c r="ABG119" s="437"/>
      <c r="ABH119" s="437"/>
      <c r="ABI119" s="437"/>
      <c r="ABJ119" s="437"/>
      <c r="ABK119" s="437"/>
      <c r="ABL119" s="437"/>
      <c r="ABM119" s="437"/>
      <c r="ABN119" s="437"/>
      <c r="ABO119" s="437"/>
      <c r="ABP119" s="437"/>
      <c r="ABQ119" s="437"/>
      <c r="ABR119" s="437"/>
      <c r="ABS119" s="437"/>
      <c r="ABT119" s="437"/>
      <c r="ABU119" s="437"/>
      <c r="ABV119" s="437"/>
      <c r="ABW119" s="437"/>
      <c r="ABX119" s="437"/>
      <c r="ABY119" s="437"/>
      <c r="ABZ119" s="437"/>
      <c r="ACA119" s="437"/>
      <c r="ACB119" s="437"/>
      <c r="ACC119" s="437"/>
      <c r="ACD119" s="437"/>
      <c r="ACE119" s="437"/>
      <c r="ACF119" s="437"/>
      <c r="ACG119" s="437"/>
      <c r="ACH119" s="437"/>
      <c r="ACI119" s="437"/>
      <c r="ACJ119" s="437"/>
      <c r="ACK119" s="437"/>
      <c r="ACL119" s="437"/>
      <c r="ACM119" s="437"/>
      <c r="ACN119" s="437"/>
      <c r="ACO119" s="437"/>
      <c r="ACP119" s="437"/>
      <c r="ACQ119" s="437"/>
      <c r="ACR119" s="437"/>
      <c r="ACS119" s="437"/>
      <c r="ACT119" s="437"/>
      <c r="ACU119" s="437"/>
      <c r="ACV119" s="437"/>
      <c r="ACW119" s="437"/>
      <c r="ACX119" s="437"/>
      <c r="ACY119" s="437"/>
      <c r="ACZ119" s="437"/>
      <c r="ADA119" s="437"/>
      <c r="ADB119" s="437"/>
      <c r="ADC119" s="437"/>
      <c r="ADD119" s="437"/>
      <c r="ADE119" s="437"/>
      <c r="ADF119" s="437"/>
      <c r="ADG119" s="437"/>
      <c r="ADH119" s="437"/>
      <c r="ADI119" s="437"/>
      <c r="ADJ119" s="437"/>
      <c r="ADK119" s="437"/>
      <c r="ADL119" s="437"/>
      <c r="ADM119" s="437"/>
      <c r="ADN119" s="437"/>
      <c r="ADO119" s="437"/>
      <c r="ADP119" s="437"/>
      <c r="ADQ119" s="437"/>
      <c r="ADR119" s="437"/>
      <c r="ADS119" s="437"/>
      <c r="ADT119" s="437"/>
      <c r="ADU119" s="437"/>
      <c r="ADV119" s="437"/>
      <c r="ADW119" s="437"/>
      <c r="ADX119" s="437"/>
      <c r="ADY119" s="437"/>
      <c r="ADZ119" s="437"/>
      <c r="AEA119" s="437"/>
      <c r="AEB119" s="437"/>
      <c r="AEC119" s="437"/>
      <c r="AED119" s="437"/>
      <c r="AEE119" s="437"/>
      <c r="AEF119" s="437"/>
      <c r="AEG119" s="437"/>
      <c r="AEH119" s="437"/>
      <c r="AEI119" s="437"/>
      <c r="AEJ119" s="437"/>
      <c r="AEK119" s="437"/>
      <c r="AEL119" s="437"/>
      <c r="AEM119" s="437"/>
      <c r="AEN119" s="437"/>
      <c r="AEO119" s="437"/>
      <c r="AEP119" s="437"/>
      <c r="AEQ119" s="437"/>
      <c r="AER119" s="437"/>
      <c r="AES119" s="437"/>
      <c r="AET119" s="437"/>
      <c r="AEU119" s="437"/>
      <c r="AEV119" s="437"/>
      <c r="AEW119" s="437"/>
      <c r="AEX119" s="437"/>
      <c r="AEY119" s="437"/>
      <c r="AEZ119" s="437"/>
      <c r="AFA119" s="437"/>
      <c r="AFB119" s="437"/>
      <c r="AFC119" s="437"/>
      <c r="AFD119" s="437"/>
      <c r="AFE119" s="437"/>
      <c r="AFF119" s="437"/>
      <c r="AFG119" s="437"/>
      <c r="AFH119" s="437"/>
      <c r="AFI119" s="437"/>
      <c r="AFJ119" s="437"/>
      <c r="AFK119" s="437"/>
      <c r="AFL119" s="437"/>
      <c r="AFM119" s="437"/>
      <c r="AFN119" s="437"/>
      <c r="AFO119" s="437"/>
      <c r="AFP119" s="437"/>
      <c r="AFQ119" s="437"/>
      <c r="AFR119" s="437"/>
      <c r="AFS119" s="437"/>
      <c r="AFT119" s="437"/>
      <c r="AFU119" s="437"/>
      <c r="AFV119" s="437"/>
      <c r="AFW119" s="437"/>
      <c r="AFX119" s="437"/>
      <c r="AFY119" s="437"/>
      <c r="AFZ119" s="437"/>
      <c r="AGA119" s="437"/>
      <c r="AGB119" s="437"/>
      <c r="AGC119" s="437"/>
      <c r="AGD119" s="437"/>
      <c r="AGE119" s="437"/>
      <c r="AGF119" s="437"/>
      <c r="AGG119" s="437"/>
      <c r="AGH119" s="437"/>
      <c r="AGI119" s="437"/>
      <c r="AGJ119" s="437"/>
      <c r="AGK119" s="437"/>
      <c r="AGL119" s="437"/>
      <c r="AGM119" s="437"/>
      <c r="AGN119" s="437"/>
      <c r="AGO119" s="437"/>
      <c r="AGP119" s="437"/>
      <c r="AGQ119" s="437"/>
      <c r="AGR119" s="437"/>
      <c r="AGS119" s="437"/>
      <c r="AGT119" s="437"/>
      <c r="AGU119" s="437"/>
      <c r="AGV119" s="437"/>
      <c r="AGW119" s="437"/>
      <c r="AGX119" s="437"/>
      <c r="AGY119" s="437"/>
      <c r="AGZ119" s="437"/>
      <c r="AHA119" s="437"/>
      <c r="AHB119" s="437"/>
      <c r="AHC119" s="437"/>
      <c r="AHD119" s="437"/>
      <c r="AHE119" s="437"/>
      <c r="AHF119" s="437"/>
      <c r="AHG119" s="437"/>
      <c r="AHH119" s="437"/>
      <c r="AHI119" s="437"/>
      <c r="AHJ119" s="437"/>
      <c r="AHK119" s="437"/>
      <c r="AHL119" s="437"/>
      <c r="AHM119" s="437"/>
      <c r="AHN119" s="437"/>
      <c r="AHO119" s="437"/>
      <c r="AHP119" s="437"/>
      <c r="AHQ119" s="437"/>
      <c r="AHR119" s="437"/>
      <c r="AHS119" s="437"/>
      <c r="AHT119" s="437"/>
      <c r="AHU119" s="437"/>
      <c r="AHV119" s="437"/>
      <c r="AHW119" s="437"/>
      <c r="AHX119" s="437"/>
      <c r="AHY119" s="437"/>
      <c r="AHZ119" s="437"/>
      <c r="AIA119" s="437"/>
      <c r="AIB119" s="437"/>
      <c r="AIC119" s="437"/>
      <c r="AID119" s="437"/>
      <c r="AIE119" s="437"/>
      <c r="AIF119" s="437"/>
      <c r="AIG119" s="437"/>
      <c r="AIH119" s="437"/>
      <c r="AII119" s="437"/>
      <c r="AIJ119" s="437"/>
      <c r="AIK119" s="437"/>
      <c r="AIL119" s="437"/>
      <c r="AIM119" s="437"/>
      <c r="AIN119" s="437"/>
      <c r="AIO119" s="437"/>
      <c r="AIP119" s="437"/>
      <c r="AIQ119" s="437"/>
      <c r="AIR119" s="437"/>
      <c r="AIS119" s="437"/>
      <c r="AIT119" s="437"/>
      <c r="AIU119" s="437"/>
      <c r="AIV119" s="437"/>
      <c r="AIW119" s="437"/>
      <c r="AIX119" s="437"/>
      <c r="AIY119" s="437"/>
      <c r="AIZ119" s="437"/>
      <c r="AJA119" s="437"/>
      <c r="AJB119" s="437"/>
      <c r="AJC119" s="437"/>
      <c r="AJD119" s="437"/>
      <c r="AJE119" s="437"/>
      <c r="AJF119" s="437"/>
      <c r="AJG119" s="437"/>
      <c r="AJH119" s="437"/>
      <c r="AJI119" s="437"/>
      <c r="AJJ119" s="437"/>
      <c r="AJK119" s="437"/>
      <c r="AJL119" s="437"/>
      <c r="AJM119" s="437"/>
      <c r="AJN119" s="437"/>
      <c r="AJO119" s="437"/>
      <c r="AJP119" s="437"/>
      <c r="AJQ119" s="437"/>
      <c r="AJR119" s="437"/>
      <c r="AJS119" s="437"/>
      <c r="AJT119" s="437"/>
      <c r="AJU119" s="437"/>
      <c r="AJV119" s="437"/>
      <c r="AJW119" s="437"/>
      <c r="AJX119" s="437"/>
      <c r="AJY119" s="437"/>
      <c r="AJZ119" s="437"/>
      <c r="AKA119" s="437"/>
      <c r="AKB119" s="437"/>
      <c r="AKC119" s="437"/>
      <c r="AKD119" s="437"/>
      <c r="AKE119" s="437"/>
      <c r="AKF119" s="437"/>
      <c r="AKG119" s="437"/>
      <c r="AKH119" s="437"/>
      <c r="AKI119" s="437"/>
      <c r="AKJ119" s="437"/>
      <c r="AKK119" s="437"/>
      <c r="AKL119" s="437"/>
      <c r="AKM119" s="437"/>
      <c r="AKN119" s="437"/>
      <c r="AKO119" s="437"/>
      <c r="AKP119" s="437"/>
      <c r="AKQ119" s="437"/>
      <c r="AKR119" s="437"/>
      <c r="AKS119" s="437"/>
      <c r="AKT119" s="437"/>
      <c r="AKU119" s="437"/>
      <c r="AKV119" s="437"/>
      <c r="AKW119" s="437"/>
      <c r="AKX119" s="437"/>
      <c r="AKY119" s="437"/>
      <c r="AKZ119" s="437"/>
      <c r="ALA119" s="437"/>
      <c r="ALB119" s="437"/>
      <c r="ALC119" s="437"/>
      <c r="ALD119" s="437"/>
      <c r="ALE119" s="437"/>
      <c r="ALF119" s="437"/>
      <c r="ALG119" s="437"/>
      <c r="ALH119" s="437"/>
      <c r="ALI119" s="437"/>
      <c r="ALJ119" s="437"/>
      <c r="ALK119" s="437"/>
      <c r="ALL119" s="437"/>
      <c r="ALM119" s="437"/>
      <c r="ALN119" s="437"/>
      <c r="ALO119" s="437"/>
      <c r="ALP119" s="437"/>
      <c r="ALQ119" s="437"/>
      <c r="ALR119" s="437"/>
      <c r="ALS119" s="437"/>
      <c r="ALT119" s="437"/>
      <c r="ALU119" s="437"/>
      <c r="ALV119" s="437"/>
      <c r="ALW119" s="437"/>
      <c r="ALX119" s="437"/>
      <c r="ALY119" s="437"/>
      <c r="ALZ119" s="437"/>
      <c r="AMA119" s="437"/>
      <c r="AMB119" s="437"/>
      <c r="AMC119" s="437"/>
      <c r="AMD119" s="437"/>
      <c r="AME119" s="437"/>
      <c r="AMF119" s="437"/>
      <c r="AMG119" s="437"/>
      <c r="AMH119" s="437"/>
      <c r="AMI119" s="437"/>
      <c r="AMJ119" s="437"/>
      <c r="AMK119" s="437"/>
      <c r="AML119" s="437"/>
      <c r="AMM119" s="437"/>
      <c r="AMN119" s="437"/>
      <c r="AMO119" s="437"/>
      <c r="AMP119" s="437"/>
      <c r="AMQ119" s="437"/>
      <c r="AMR119" s="437"/>
      <c r="AMS119" s="437"/>
      <c r="AMT119" s="437"/>
      <c r="AMU119" s="437"/>
      <c r="AMV119" s="437"/>
      <c r="AMW119" s="437"/>
      <c r="AMX119" s="437"/>
      <c r="AMY119" s="437"/>
      <c r="AMZ119" s="437"/>
      <c r="ANA119" s="437"/>
      <c r="ANB119" s="437"/>
      <c r="ANC119" s="437"/>
      <c r="AND119" s="437"/>
      <c r="ANE119" s="437"/>
      <c r="ANF119" s="437"/>
      <c r="ANG119" s="437"/>
      <c r="ANH119" s="437"/>
      <c r="ANI119" s="437"/>
      <c r="ANJ119" s="437"/>
      <c r="ANK119" s="437"/>
      <c r="ANL119" s="437"/>
      <c r="ANM119" s="437"/>
      <c r="ANN119" s="437"/>
      <c r="ANO119" s="437"/>
      <c r="ANP119" s="437"/>
      <c r="ANQ119" s="437"/>
      <c r="ANR119" s="437"/>
      <c r="ANS119" s="437"/>
      <c r="ANT119" s="437"/>
      <c r="ANU119" s="437"/>
      <c r="ANV119" s="437"/>
      <c r="ANW119" s="437"/>
      <c r="ANX119" s="437"/>
      <c r="ANY119" s="437"/>
      <c r="ANZ119" s="437"/>
      <c r="AOA119" s="437"/>
      <c r="AOB119" s="437"/>
      <c r="AOC119" s="437"/>
      <c r="AOD119" s="437"/>
      <c r="AOE119" s="437"/>
      <c r="AOF119" s="437"/>
      <c r="AOG119" s="437"/>
      <c r="AOH119" s="437"/>
      <c r="AOI119" s="437"/>
      <c r="AOJ119" s="437"/>
      <c r="AOK119" s="437"/>
      <c r="AOL119" s="437"/>
      <c r="AOM119" s="437"/>
      <c r="AON119" s="437"/>
      <c r="AOO119" s="437"/>
      <c r="AOP119" s="437"/>
      <c r="AOQ119" s="437"/>
      <c r="AOR119" s="437"/>
      <c r="AOS119" s="437"/>
      <c r="AOT119" s="437"/>
      <c r="AOU119" s="437"/>
      <c r="AOV119" s="437"/>
      <c r="AOW119" s="437"/>
      <c r="AOX119" s="437"/>
      <c r="AOY119" s="437"/>
      <c r="AOZ119" s="437"/>
      <c r="APA119" s="437"/>
      <c r="APB119" s="437"/>
      <c r="APC119" s="437"/>
      <c r="APD119" s="437"/>
      <c r="APE119" s="437"/>
      <c r="APF119" s="437"/>
      <c r="APG119" s="437"/>
      <c r="APH119" s="437"/>
      <c r="API119" s="437"/>
      <c r="APJ119" s="437"/>
      <c r="APK119" s="437"/>
      <c r="APL119" s="437"/>
      <c r="APM119" s="437"/>
      <c r="APN119" s="437"/>
      <c r="APO119" s="437"/>
      <c r="APP119" s="437"/>
      <c r="APQ119" s="437"/>
      <c r="APR119" s="437"/>
      <c r="APS119" s="437"/>
      <c r="APT119" s="437"/>
      <c r="APU119" s="437"/>
      <c r="APV119" s="437"/>
      <c r="APW119" s="437"/>
      <c r="APX119" s="437"/>
      <c r="APY119" s="437"/>
      <c r="APZ119" s="437"/>
      <c r="AQA119" s="437"/>
      <c r="AQB119" s="437"/>
      <c r="AQC119" s="437"/>
      <c r="AQD119" s="437"/>
      <c r="AQE119" s="437"/>
      <c r="AQF119" s="437"/>
      <c r="AQG119" s="437"/>
      <c r="AQH119" s="437"/>
      <c r="AQI119" s="437"/>
      <c r="AQJ119" s="437"/>
      <c r="AQK119" s="437"/>
      <c r="AQL119" s="437"/>
      <c r="AQM119" s="437"/>
      <c r="AQN119" s="437"/>
      <c r="AQO119" s="437"/>
      <c r="AQP119" s="437"/>
      <c r="AQQ119" s="437"/>
      <c r="AQR119" s="437"/>
      <c r="AQS119" s="437"/>
      <c r="AQT119" s="437"/>
      <c r="AQU119" s="437"/>
      <c r="AQV119" s="437"/>
      <c r="AQW119" s="437"/>
      <c r="AQX119" s="437"/>
      <c r="AQY119" s="437"/>
      <c r="AQZ119" s="437"/>
      <c r="ARA119" s="437"/>
      <c r="ARB119" s="437"/>
      <c r="ARC119" s="437"/>
      <c r="ARD119" s="437"/>
      <c r="ARE119" s="437"/>
      <c r="ARF119" s="437"/>
      <c r="ARG119" s="437"/>
      <c r="ARH119" s="437"/>
      <c r="ARI119" s="437"/>
      <c r="ARJ119" s="437"/>
      <c r="ARK119" s="437"/>
      <c r="ARL119" s="437"/>
      <c r="ARM119" s="437"/>
      <c r="ARN119" s="437"/>
      <c r="ARO119" s="437"/>
      <c r="ARP119" s="437"/>
      <c r="ARQ119" s="437"/>
      <c r="ARR119" s="437"/>
      <c r="ARS119" s="437"/>
      <c r="ART119" s="437"/>
      <c r="ARU119" s="437"/>
      <c r="ARV119" s="437"/>
      <c r="ARW119" s="437"/>
      <c r="ARX119" s="437"/>
      <c r="ARY119" s="437"/>
      <c r="ARZ119" s="437"/>
      <c r="ASA119" s="437"/>
      <c r="ASB119" s="437"/>
      <c r="ASC119" s="437"/>
      <c r="ASD119" s="437"/>
      <c r="ASE119" s="437"/>
      <c r="ASF119" s="437"/>
      <c r="ASG119" s="437"/>
      <c r="ASH119" s="437"/>
      <c r="ASI119" s="437"/>
      <c r="ASJ119" s="437"/>
      <c r="ASK119" s="437"/>
      <c r="ASL119" s="437"/>
      <c r="ASM119" s="437"/>
      <c r="ASN119" s="437"/>
      <c r="ASO119" s="437"/>
      <c r="ASP119" s="437"/>
      <c r="ASQ119" s="437"/>
      <c r="ASR119" s="437"/>
      <c r="ASS119" s="437"/>
      <c r="AST119" s="437"/>
      <c r="ASU119" s="437"/>
      <c r="ASV119" s="437"/>
      <c r="ASW119" s="437"/>
      <c r="ASX119" s="437"/>
      <c r="ASY119" s="437"/>
      <c r="ASZ119" s="437"/>
      <c r="ATA119" s="437"/>
      <c r="ATB119" s="437"/>
      <c r="ATC119" s="437"/>
      <c r="ATD119" s="437"/>
      <c r="ATE119" s="437"/>
      <c r="ATF119" s="437"/>
      <c r="ATG119" s="437"/>
      <c r="ATH119" s="437"/>
      <c r="ATI119" s="437"/>
    </row>
    <row r="120" spans="1:1205" s="25" customFormat="1" ht="13.95" customHeight="1" x14ac:dyDescent="0.3">
      <c r="A120" s="543" t="s">
        <v>382</v>
      </c>
      <c r="B120" s="431" t="s">
        <v>19</v>
      </c>
      <c r="C120" s="597" t="s">
        <v>448</v>
      </c>
      <c r="D120" s="430"/>
      <c r="E120" s="408" t="str">
        <f t="shared" si="69"/>
        <v/>
      </c>
      <c r="F120" s="415"/>
      <c r="G120" s="408" t="str">
        <f t="shared" si="70"/>
        <v/>
      </c>
      <c r="H120" s="415"/>
      <c r="I120" s="414"/>
      <c r="J120" s="411"/>
      <c r="K120" s="408" t="str">
        <f t="shared" si="55"/>
        <v/>
      </c>
      <c r="L120" s="407"/>
      <c r="M120" s="408" t="str">
        <f t="shared" si="56"/>
        <v/>
      </c>
      <c r="N120" s="407"/>
      <c r="O120" s="412"/>
      <c r="P120" s="407"/>
      <c r="Q120" s="484" t="str">
        <f t="shared" si="75"/>
        <v/>
      </c>
      <c r="R120" s="407"/>
      <c r="S120" s="484" t="str">
        <f t="shared" si="76"/>
        <v/>
      </c>
      <c r="T120" s="407"/>
      <c r="U120" s="413"/>
      <c r="V120" s="629">
        <v>1</v>
      </c>
      <c r="W120" s="628">
        <f t="shared" si="77"/>
        <v>14</v>
      </c>
      <c r="X120" s="630">
        <v>1</v>
      </c>
      <c r="Y120" s="628">
        <f t="shared" si="71"/>
        <v>14</v>
      </c>
      <c r="Z120" s="630">
        <v>4</v>
      </c>
      <c r="AA120" s="631" t="s">
        <v>67</v>
      </c>
      <c r="AB120" s="407"/>
      <c r="AC120" s="485" t="str">
        <f t="shared" si="68"/>
        <v/>
      </c>
      <c r="AD120" s="407"/>
      <c r="AE120" s="485" t="str">
        <f t="shared" si="72"/>
        <v/>
      </c>
      <c r="AF120" s="407"/>
      <c r="AG120" s="445"/>
      <c r="AH120" s="411"/>
      <c r="AI120" s="485" t="str">
        <f t="shared" ref="AI120:AI123" si="96">IF(AH120*14=0,"",AH120*14)</f>
        <v/>
      </c>
      <c r="AJ120" s="407"/>
      <c r="AK120" s="485" t="str">
        <f t="shared" ref="AK120:AK123" si="97">IF(AJ120*14=0,"",AJ120*14)</f>
        <v/>
      </c>
      <c r="AL120" s="407"/>
      <c r="AM120" s="412"/>
      <c r="AN120" s="415"/>
      <c r="AO120" s="485"/>
      <c r="AP120" s="407"/>
      <c r="AQ120" s="485"/>
      <c r="AR120" s="407"/>
      <c r="AS120" s="409"/>
      <c r="AT120" s="407"/>
      <c r="AU120" s="485" t="str">
        <f t="shared" si="74"/>
        <v/>
      </c>
      <c r="AV120" s="407"/>
      <c r="AW120" s="485" t="str">
        <f t="shared" si="78"/>
        <v/>
      </c>
      <c r="AX120" s="407"/>
      <c r="AY120" s="407"/>
      <c r="AZ120" s="647"/>
      <c r="BA120" s="648"/>
      <c r="BB120" s="648"/>
      <c r="BC120" s="649"/>
      <c r="BD120" s="642"/>
      <c r="BE120" s="643"/>
      <c r="BF120" s="492" t="s">
        <v>376</v>
      </c>
      <c r="BG120" s="493" t="s">
        <v>151</v>
      </c>
      <c r="MG120" s="437"/>
      <c r="MH120" s="437"/>
      <c r="MI120" s="437"/>
      <c r="MJ120" s="437"/>
      <c r="MK120" s="437"/>
      <c r="ML120" s="437"/>
      <c r="MM120" s="437"/>
      <c r="MN120" s="437"/>
      <c r="MO120" s="437"/>
      <c r="MP120" s="437"/>
      <c r="MQ120" s="437"/>
      <c r="MR120" s="437"/>
      <c r="MS120" s="437"/>
      <c r="MT120" s="437"/>
      <c r="MU120" s="437"/>
      <c r="MV120" s="437"/>
      <c r="MW120" s="437"/>
      <c r="MX120" s="437"/>
      <c r="MY120" s="437"/>
      <c r="MZ120" s="437"/>
      <c r="NA120" s="437"/>
      <c r="NB120" s="437"/>
      <c r="NC120" s="437"/>
      <c r="ND120" s="437"/>
      <c r="NE120" s="437"/>
      <c r="NF120" s="437"/>
      <c r="NG120" s="437"/>
      <c r="NH120" s="437"/>
      <c r="NI120" s="437"/>
      <c r="NJ120" s="437"/>
      <c r="NK120" s="437"/>
      <c r="NL120" s="437"/>
      <c r="NM120" s="437"/>
      <c r="NN120" s="437"/>
      <c r="NO120" s="437"/>
      <c r="NP120" s="437"/>
      <c r="NQ120" s="437"/>
      <c r="NR120" s="437"/>
      <c r="NS120" s="437"/>
      <c r="NT120" s="437"/>
      <c r="NU120" s="437"/>
      <c r="NV120" s="437"/>
      <c r="NW120" s="437"/>
      <c r="NX120" s="437"/>
      <c r="NY120" s="437"/>
      <c r="NZ120" s="437"/>
      <c r="OA120" s="437"/>
      <c r="OB120" s="437"/>
      <c r="OC120" s="437"/>
      <c r="OD120" s="437"/>
      <c r="OE120" s="437"/>
      <c r="OF120" s="437"/>
      <c r="OG120" s="437"/>
      <c r="OH120" s="437"/>
      <c r="OI120" s="437"/>
      <c r="OJ120" s="437"/>
      <c r="OK120" s="437"/>
      <c r="OL120" s="437"/>
      <c r="OM120" s="437"/>
      <c r="ON120" s="437"/>
      <c r="OO120" s="437"/>
      <c r="OP120" s="437"/>
      <c r="OQ120" s="437"/>
      <c r="OR120" s="437"/>
      <c r="OS120" s="437"/>
      <c r="OT120" s="437"/>
      <c r="OU120" s="437"/>
      <c r="OV120" s="437"/>
      <c r="OW120" s="437"/>
      <c r="OX120" s="437"/>
      <c r="OY120" s="437"/>
      <c r="OZ120" s="437"/>
      <c r="PA120" s="437"/>
      <c r="PB120" s="437"/>
      <c r="PC120" s="437"/>
      <c r="PD120" s="437"/>
      <c r="PE120" s="437"/>
      <c r="PF120" s="437"/>
      <c r="PG120" s="437"/>
      <c r="PH120" s="437"/>
      <c r="PI120" s="437"/>
      <c r="PJ120" s="437"/>
      <c r="PK120" s="437"/>
      <c r="PL120" s="437"/>
      <c r="PM120" s="437"/>
      <c r="PN120" s="437"/>
      <c r="PO120" s="437"/>
      <c r="PP120" s="437"/>
      <c r="PQ120" s="437"/>
      <c r="PR120" s="437"/>
      <c r="PS120" s="437"/>
      <c r="PT120" s="437"/>
      <c r="PU120" s="437"/>
      <c r="PV120" s="437"/>
      <c r="PW120" s="437"/>
      <c r="PX120" s="437"/>
      <c r="PY120" s="437"/>
      <c r="PZ120" s="437"/>
      <c r="QA120" s="437"/>
      <c r="QB120" s="437"/>
      <c r="QC120" s="437"/>
      <c r="QD120" s="437"/>
      <c r="QE120" s="437"/>
      <c r="QF120" s="437"/>
      <c r="QG120" s="437"/>
      <c r="QH120" s="437"/>
      <c r="QI120" s="437"/>
      <c r="QJ120" s="437"/>
      <c r="QK120" s="437"/>
      <c r="QL120" s="437"/>
      <c r="QM120" s="437"/>
      <c r="QN120" s="437"/>
      <c r="QO120" s="437"/>
      <c r="QP120" s="437"/>
      <c r="QQ120" s="437"/>
      <c r="QR120" s="437"/>
      <c r="QS120" s="437"/>
      <c r="QT120" s="437"/>
      <c r="QU120" s="437"/>
      <c r="QV120" s="437"/>
      <c r="QW120" s="437"/>
      <c r="QX120" s="437"/>
      <c r="QY120" s="437"/>
      <c r="QZ120" s="437"/>
      <c r="RA120" s="437"/>
      <c r="RB120" s="437"/>
      <c r="RC120" s="437"/>
      <c r="RD120" s="437"/>
      <c r="RE120" s="437"/>
      <c r="RF120" s="437"/>
      <c r="RG120" s="437"/>
      <c r="RH120" s="437"/>
      <c r="RI120" s="437"/>
      <c r="RJ120" s="437"/>
      <c r="RK120" s="437"/>
      <c r="RL120" s="437"/>
      <c r="RM120" s="437"/>
      <c r="RN120" s="437"/>
      <c r="RO120" s="437"/>
      <c r="RP120" s="437"/>
      <c r="RQ120" s="437"/>
      <c r="RR120" s="437"/>
      <c r="RS120" s="437"/>
      <c r="RT120" s="437"/>
      <c r="RU120" s="437"/>
      <c r="RV120" s="437"/>
      <c r="RW120" s="437"/>
      <c r="RX120" s="437"/>
      <c r="RY120" s="437"/>
      <c r="RZ120" s="437"/>
      <c r="SA120" s="437"/>
      <c r="SB120" s="437"/>
      <c r="SC120" s="437"/>
      <c r="SD120" s="437"/>
      <c r="SE120" s="437"/>
      <c r="SF120" s="437"/>
      <c r="SG120" s="437"/>
      <c r="SH120" s="437"/>
      <c r="SI120" s="437"/>
      <c r="SJ120" s="437"/>
      <c r="SK120" s="437"/>
      <c r="SL120" s="437"/>
      <c r="SM120" s="437"/>
      <c r="SN120" s="437"/>
      <c r="SO120" s="437"/>
      <c r="SP120" s="437"/>
      <c r="SQ120" s="437"/>
      <c r="SR120" s="437"/>
      <c r="SS120" s="437"/>
      <c r="ST120" s="437"/>
      <c r="SU120" s="437"/>
      <c r="SV120" s="437"/>
      <c r="SW120" s="437"/>
      <c r="SX120" s="437"/>
      <c r="SY120" s="437"/>
      <c r="SZ120" s="437"/>
      <c r="TA120" s="437"/>
      <c r="TB120" s="437"/>
      <c r="TC120" s="437"/>
      <c r="TD120" s="437"/>
      <c r="TE120" s="437"/>
      <c r="TF120" s="437"/>
      <c r="TG120" s="437"/>
      <c r="TH120" s="437"/>
      <c r="TI120" s="437"/>
      <c r="TJ120" s="437"/>
      <c r="TK120" s="437"/>
      <c r="TL120" s="437"/>
      <c r="TM120" s="437"/>
      <c r="TN120" s="437"/>
      <c r="TO120" s="437"/>
      <c r="TP120" s="437"/>
      <c r="TQ120" s="437"/>
      <c r="TR120" s="437"/>
      <c r="TS120" s="437"/>
      <c r="TT120" s="437"/>
      <c r="TU120" s="437"/>
      <c r="TV120" s="437"/>
      <c r="TW120" s="437"/>
      <c r="TX120" s="437"/>
      <c r="TY120" s="437"/>
      <c r="TZ120" s="437"/>
      <c r="UA120" s="437"/>
      <c r="UB120" s="437"/>
      <c r="UC120" s="437"/>
      <c r="UD120" s="437"/>
      <c r="UE120" s="437"/>
      <c r="UF120" s="437"/>
      <c r="UG120" s="437"/>
      <c r="UH120" s="437"/>
      <c r="UI120" s="437"/>
      <c r="UJ120" s="437"/>
      <c r="UK120" s="437"/>
      <c r="UL120" s="437"/>
      <c r="UM120" s="437"/>
      <c r="UN120" s="437"/>
      <c r="UO120" s="437"/>
      <c r="UP120" s="437"/>
      <c r="UQ120" s="437"/>
      <c r="UR120" s="437"/>
      <c r="US120" s="437"/>
      <c r="UT120" s="437"/>
      <c r="UU120" s="437"/>
      <c r="UV120" s="437"/>
      <c r="UW120" s="437"/>
      <c r="UX120" s="437"/>
      <c r="UY120" s="437"/>
      <c r="UZ120" s="437"/>
      <c r="VA120" s="437"/>
      <c r="VB120" s="437"/>
      <c r="VC120" s="437"/>
      <c r="VD120" s="437"/>
      <c r="VE120" s="437"/>
      <c r="VF120" s="437"/>
      <c r="VG120" s="437"/>
      <c r="VH120" s="437"/>
      <c r="VI120" s="437"/>
      <c r="VJ120" s="437"/>
      <c r="VK120" s="437"/>
      <c r="VL120" s="437"/>
      <c r="VM120" s="437"/>
      <c r="VN120" s="437"/>
      <c r="VO120" s="437"/>
      <c r="VP120" s="437"/>
      <c r="VQ120" s="437"/>
      <c r="VR120" s="437"/>
      <c r="VS120" s="437"/>
      <c r="VT120" s="437"/>
      <c r="VU120" s="437"/>
      <c r="VV120" s="437"/>
      <c r="VW120" s="437"/>
      <c r="VX120" s="437"/>
      <c r="VY120" s="437"/>
      <c r="VZ120" s="437"/>
      <c r="WA120" s="437"/>
      <c r="WB120" s="437"/>
      <c r="WC120" s="437"/>
      <c r="WD120" s="437"/>
      <c r="WE120" s="437"/>
      <c r="WF120" s="437"/>
      <c r="WG120" s="437"/>
      <c r="WH120" s="437"/>
      <c r="WI120" s="437"/>
      <c r="WJ120" s="437"/>
      <c r="WK120" s="437"/>
      <c r="WL120" s="437"/>
      <c r="WM120" s="437"/>
      <c r="WN120" s="437"/>
      <c r="WO120" s="437"/>
      <c r="WP120" s="437"/>
      <c r="WQ120" s="437"/>
      <c r="WR120" s="437"/>
      <c r="WS120" s="437"/>
      <c r="WT120" s="437"/>
      <c r="WU120" s="437"/>
      <c r="WV120" s="437"/>
      <c r="WW120" s="437"/>
      <c r="WX120" s="437"/>
      <c r="WY120" s="437"/>
      <c r="WZ120" s="437"/>
      <c r="XA120" s="437"/>
      <c r="XB120" s="437"/>
      <c r="XC120" s="437"/>
      <c r="XD120" s="437"/>
      <c r="XE120" s="437"/>
      <c r="XF120" s="437"/>
      <c r="XG120" s="437"/>
      <c r="XH120" s="437"/>
      <c r="XI120" s="437"/>
      <c r="XJ120" s="437"/>
      <c r="XK120" s="437"/>
      <c r="XL120" s="437"/>
      <c r="XM120" s="437"/>
      <c r="XN120" s="437"/>
      <c r="XO120" s="437"/>
      <c r="XP120" s="437"/>
      <c r="XQ120" s="437"/>
      <c r="XR120" s="437"/>
      <c r="XS120" s="437"/>
      <c r="XT120" s="437"/>
      <c r="XU120" s="437"/>
      <c r="XV120" s="437"/>
      <c r="XW120" s="437"/>
      <c r="XX120" s="437"/>
      <c r="XY120" s="437"/>
      <c r="XZ120" s="437"/>
      <c r="YA120" s="437"/>
      <c r="YB120" s="437"/>
      <c r="YC120" s="437"/>
      <c r="YD120" s="437"/>
      <c r="YE120" s="437"/>
      <c r="YF120" s="437"/>
      <c r="YG120" s="437"/>
      <c r="YH120" s="437"/>
      <c r="YI120" s="437"/>
      <c r="YJ120" s="437"/>
      <c r="YK120" s="437"/>
      <c r="YL120" s="437"/>
      <c r="YM120" s="437"/>
      <c r="YN120" s="437"/>
      <c r="YO120" s="437"/>
      <c r="YP120" s="437"/>
      <c r="YQ120" s="437"/>
      <c r="YR120" s="437"/>
      <c r="YS120" s="437"/>
      <c r="YT120" s="437"/>
      <c r="YU120" s="437"/>
      <c r="YV120" s="437"/>
      <c r="YW120" s="437"/>
      <c r="YX120" s="437"/>
      <c r="YY120" s="437"/>
      <c r="YZ120" s="437"/>
      <c r="ZA120" s="437"/>
      <c r="ZB120" s="437"/>
      <c r="ZC120" s="437"/>
      <c r="ZD120" s="437"/>
      <c r="ZE120" s="437"/>
      <c r="ZF120" s="437"/>
      <c r="ZG120" s="437"/>
      <c r="ZH120" s="437"/>
      <c r="ZI120" s="437"/>
      <c r="ZJ120" s="437"/>
      <c r="ZK120" s="437"/>
      <c r="ZL120" s="437"/>
      <c r="ZM120" s="437"/>
      <c r="ZN120" s="437"/>
      <c r="ZO120" s="437"/>
      <c r="ZP120" s="437"/>
      <c r="ZQ120" s="437"/>
      <c r="ZR120" s="437"/>
      <c r="ZS120" s="437"/>
      <c r="ZT120" s="437"/>
      <c r="ZU120" s="437"/>
      <c r="ZV120" s="437"/>
      <c r="ZW120" s="437"/>
      <c r="ZX120" s="437"/>
      <c r="ZY120" s="437"/>
      <c r="ZZ120" s="437"/>
      <c r="AAA120" s="437"/>
      <c r="AAB120" s="437"/>
      <c r="AAC120" s="437"/>
      <c r="AAD120" s="437"/>
      <c r="AAE120" s="437"/>
      <c r="AAF120" s="437"/>
      <c r="AAG120" s="437"/>
      <c r="AAH120" s="437"/>
      <c r="AAI120" s="437"/>
      <c r="AAJ120" s="437"/>
      <c r="AAK120" s="437"/>
      <c r="AAL120" s="437"/>
      <c r="AAM120" s="437"/>
      <c r="AAN120" s="437"/>
      <c r="AAO120" s="437"/>
      <c r="AAP120" s="437"/>
      <c r="AAQ120" s="437"/>
      <c r="AAR120" s="437"/>
      <c r="AAS120" s="437"/>
      <c r="AAT120" s="437"/>
      <c r="AAU120" s="437"/>
      <c r="AAV120" s="437"/>
      <c r="AAW120" s="437"/>
      <c r="AAX120" s="437"/>
      <c r="AAY120" s="437"/>
      <c r="AAZ120" s="437"/>
      <c r="ABA120" s="437"/>
      <c r="ABB120" s="437"/>
      <c r="ABC120" s="437"/>
      <c r="ABD120" s="437"/>
      <c r="ABE120" s="437"/>
      <c r="ABF120" s="437"/>
      <c r="ABG120" s="437"/>
      <c r="ABH120" s="437"/>
      <c r="ABI120" s="437"/>
      <c r="ABJ120" s="437"/>
      <c r="ABK120" s="437"/>
      <c r="ABL120" s="437"/>
      <c r="ABM120" s="437"/>
      <c r="ABN120" s="437"/>
      <c r="ABO120" s="437"/>
      <c r="ABP120" s="437"/>
      <c r="ABQ120" s="437"/>
      <c r="ABR120" s="437"/>
      <c r="ABS120" s="437"/>
      <c r="ABT120" s="437"/>
      <c r="ABU120" s="437"/>
      <c r="ABV120" s="437"/>
      <c r="ABW120" s="437"/>
      <c r="ABX120" s="437"/>
      <c r="ABY120" s="437"/>
      <c r="ABZ120" s="437"/>
      <c r="ACA120" s="437"/>
      <c r="ACB120" s="437"/>
      <c r="ACC120" s="437"/>
      <c r="ACD120" s="437"/>
      <c r="ACE120" s="437"/>
      <c r="ACF120" s="437"/>
      <c r="ACG120" s="437"/>
      <c r="ACH120" s="437"/>
      <c r="ACI120" s="437"/>
      <c r="ACJ120" s="437"/>
      <c r="ACK120" s="437"/>
      <c r="ACL120" s="437"/>
      <c r="ACM120" s="437"/>
      <c r="ACN120" s="437"/>
      <c r="ACO120" s="437"/>
      <c r="ACP120" s="437"/>
      <c r="ACQ120" s="437"/>
      <c r="ACR120" s="437"/>
      <c r="ACS120" s="437"/>
      <c r="ACT120" s="437"/>
      <c r="ACU120" s="437"/>
      <c r="ACV120" s="437"/>
      <c r="ACW120" s="437"/>
      <c r="ACX120" s="437"/>
      <c r="ACY120" s="437"/>
      <c r="ACZ120" s="437"/>
      <c r="ADA120" s="437"/>
      <c r="ADB120" s="437"/>
      <c r="ADC120" s="437"/>
      <c r="ADD120" s="437"/>
      <c r="ADE120" s="437"/>
      <c r="ADF120" s="437"/>
      <c r="ADG120" s="437"/>
      <c r="ADH120" s="437"/>
      <c r="ADI120" s="437"/>
      <c r="ADJ120" s="437"/>
      <c r="ADK120" s="437"/>
      <c r="ADL120" s="437"/>
      <c r="ADM120" s="437"/>
      <c r="ADN120" s="437"/>
      <c r="ADO120" s="437"/>
      <c r="ADP120" s="437"/>
      <c r="ADQ120" s="437"/>
      <c r="ADR120" s="437"/>
      <c r="ADS120" s="437"/>
      <c r="ADT120" s="437"/>
      <c r="ADU120" s="437"/>
      <c r="ADV120" s="437"/>
      <c r="ADW120" s="437"/>
      <c r="ADX120" s="437"/>
      <c r="ADY120" s="437"/>
      <c r="ADZ120" s="437"/>
      <c r="AEA120" s="437"/>
      <c r="AEB120" s="437"/>
      <c r="AEC120" s="437"/>
      <c r="AED120" s="437"/>
      <c r="AEE120" s="437"/>
      <c r="AEF120" s="437"/>
      <c r="AEG120" s="437"/>
      <c r="AEH120" s="437"/>
      <c r="AEI120" s="437"/>
      <c r="AEJ120" s="437"/>
      <c r="AEK120" s="437"/>
      <c r="AEL120" s="437"/>
      <c r="AEM120" s="437"/>
      <c r="AEN120" s="437"/>
      <c r="AEO120" s="437"/>
      <c r="AEP120" s="437"/>
      <c r="AEQ120" s="437"/>
      <c r="AER120" s="437"/>
      <c r="AES120" s="437"/>
      <c r="AET120" s="437"/>
      <c r="AEU120" s="437"/>
      <c r="AEV120" s="437"/>
      <c r="AEW120" s="437"/>
      <c r="AEX120" s="437"/>
      <c r="AEY120" s="437"/>
      <c r="AEZ120" s="437"/>
      <c r="AFA120" s="437"/>
      <c r="AFB120" s="437"/>
      <c r="AFC120" s="437"/>
      <c r="AFD120" s="437"/>
      <c r="AFE120" s="437"/>
      <c r="AFF120" s="437"/>
      <c r="AFG120" s="437"/>
      <c r="AFH120" s="437"/>
      <c r="AFI120" s="437"/>
      <c r="AFJ120" s="437"/>
      <c r="AFK120" s="437"/>
      <c r="AFL120" s="437"/>
      <c r="AFM120" s="437"/>
      <c r="AFN120" s="437"/>
      <c r="AFO120" s="437"/>
      <c r="AFP120" s="437"/>
      <c r="AFQ120" s="437"/>
      <c r="AFR120" s="437"/>
      <c r="AFS120" s="437"/>
      <c r="AFT120" s="437"/>
      <c r="AFU120" s="437"/>
      <c r="AFV120" s="437"/>
      <c r="AFW120" s="437"/>
      <c r="AFX120" s="437"/>
      <c r="AFY120" s="437"/>
      <c r="AFZ120" s="437"/>
      <c r="AGA120" s="437"/>
      <c r="AGB120" s="437"/>
      <c r="AGC120" s="437"/>
      <c r="AGD120" s="437"/>
      <c r="AGE120" s="437"/>
      <c r="AGF120" s="437"/>
      <c r="AGG120" s="437"/>
      <c r="AGH120" s="437"/>
      <c r="AGI120" s="437"/>
      <c r="AGJ120" s="437"/>
      <c r="AGK120" s="437"/>
      <c r="AGL120" s="437"/>
      <c r="AGM120" s="437"/>
      <c r="AGN120" s="437"/>
      <c r="AGO120" s="437"/>
      <c r="AGP120" s="437"/>
      <c r="AGQ120" s="437"/>
      <c r="AGR120" s="437"/>
      <c r="AGS120" s="437"/>
      <c r="AGT120" s="437"/>
      <c r="AGU120" s="437"/>
      <c r="AGV120" s="437"/>
      <c r="AGW120" s="437"/>
      <c r="AGX120" s="437"/>
      <c r="AGY120" s="437"/>
      <c r="AGZ120" s="437"/>
      <c r="AHA120" s="437"/>
      <c r="AHB120" s="437"/>
      <c r="AHC120" s="437"/>
      <c r="AHD120" s="437"/>
      <c r="AHE120" s="437"/>
      <c r="AHF120" s="437"/>
      <c r="AHG120" s="437"/>
      <c r="AHH120" s="437"/>
      <c r="AHI120" s="437"/>
      <c r="AHJ120" s="437"/>
      <c r="AHK120" s="437"/>
      <c r="AHL120" s="437"/>
      <c r="AHM120" s="437"/>
      <c r="AHN120" s="437"/>
      <c r="AHO120" s="437"/>
      <c r="AHP120" s="437"/>
      <c r="AHQ120" s="437"/>
      <c r="AHR120" s="437"/>
      <c r="AHS120" s="437"/>
      <c r="AHT120" s="437"/>
      <c r="AHU120" s="437"/>
      <c r="AHV120" s="437"/>
      <c r="AHW120" s="437"/>
      <c r="AHX120" s="437"/>
      <c r="AHY120" s="437"/>
      <c r="AHZ120" s="437"/>
      <c r="AIA120" s="437"/>
      <c r="AIB120" s="437"/>
      <c r="AIC120" s="437"/>
      <c r="AID120" s="437"/>
      <c r="AIE120" s="437"/>
      <c r="AIF120" s="437"/>
      <c r="AIG120" s="437"/>
      <c r="AIH120" s="437"/>
      <c r="AII120" s="437"/>
      <c r="AIJ120" s="437"/>
      <c r="AIK120" s="437"/>
      <c r="AIL120" s="437"/>
      <c r="AIM120" s="437"/>
      <c r="AIN120" s="437"/>
      <c r="AIO120" s="437"/>
      <c r="AIP120" s="437"/>
      <c r="AIQ120" s="437"/>
      <c r="AIR120" s="437"/>
      <c r="AIS120" s="437"/>
      <c r="AIT120" s="437"/>
      <c r="AIU120" s="437"/>
      <c r="AIV120" s="437"/>
      <c r="AIW120" s="437"/>
      <c r="AIX120" s="437"/>
      <c r="AIY120" s="437"/>
      <c r="AIZ120" s="437"/>
      <c r="AJA120" s="437"/>
      <c r="AJB120" s="437"/>
      <c r="AJC120" s="437"/>
      <c r="AJD120" s="437"/>
      <c r="AJE120" s="437"/>
      <c r="AJF120" s="437"/>
      <c r="AJG120" s="437"/>
      <c r="AJH120" s="437"/>
      <c r="AJI120" s="437"/>
      <c r="AJJ120" s="437"/>
      <c r="AJK120" s="437"/>
      <c r="AJL120" s="437"/>
      <c r="AJM120" s="437"/>
      <c r="AJN120" s="437"/>
      <c r="AJO120" s="437"/>
      <c r="AJP120" s="437"/>
      <c r="AJQ120" s="437"/>
      <c r="AJR120" s="437"/>
      <c r="AJS120" s="437"/>
      <c r="AJT120" s="437"/>
      <c r="AJU120" s="437"/>
      <c r="AJV120" s="437"/>
      <c r="AJW120" s="437"/>
      <c r="AJX120" s="437"/>
      <c r="AJY120" s="437"/>
      <c r="AJZ120" s="437"/>
      <c r="AKA120" s="437"/>
      <c r="AKB120" s="437"/>
      <c r="AKC120" s="437"/>
      <c r="AKD120" s="437"/>
      <c r="AKE120" s="437"/>
      <c r="AKF120" s="437"/>
      <c r="AKG120" s="437"/>
      <c r="AKH120" s="437"/>
      <c r="AKI120" s="437"/>
      <c r="AKJ120" s="437"/>
      <c r="AKK120" s="437"/>
      <c r="AKL120" s="437"/>
      <c r="AKM120" s="437"/>
      <c r="AKN120" s="437"/>
      <c r="AKO120" s="437"/>
      <c r="AKP120" s="437"/>
      <c r="AKQ120" s="437"/>
      <c r="AKR120" s="437"/>
      <c r="AKS120" s="437"/>
      <c r="AKT120" s="437"/>
      <c r="AKU120" s="437"/>
      <c r="AKV120" s="437"/>
      <c r="AKW120" s="437"/>
      <c r="AKX120" s="437"/>
      <c r="AKY120" s="437"/>
      <c r="AKZ120" s="437"/>
      <c r="ALA120" s="437"/>
      <c r="ALB120" s="437"/>
      <c r="ALC120" s="437"/>
      <c r="ALD120" s="437"/>
      <c r="ALE120" s="437"/>
      <c r="ALF120" s="437"/>
      <c r="ALG120" s="437"/>
      <c r="ALH120" s="437"/>
      <c r="ALI120" s="437"/>
      <c r="ALJ120" s="437"/>
      <c r="ALK120" s="437"/>
      <c r="ALL120" s="437"/>
      <c r="ALM120" s="437"/>
      <c r="ALN120" s="437"/>
      <c r="ALO120" s="437"/>
      <c r="ALP120" s="437"/>
      <c r="ALQ120" s="437"/>
      <c r="ALR120" s="437"/>
      <c r="ALS120" s="437"/>
      <c r="ALT120" s="437"/>
      <c r="ALU120" s="437"/>
      <c r="ALV120" s="437"/>
      <c r="ALW120" s="437"/>
      <c r="ALX120" s="437"/>
      <c r="ALY120" s="437"/>
      <c r="ALZ120" s="437"/>
      <c r="AMA120" s="437"/>
      <c r="AMB120" s="437"/>
      <c r="AMC120" s="437"/>
      <c r="AMD120" s="437"/>
      <c r="AME120" s="437"/>
      <c r="AMF120" s="437"/>
      <c r="AMG120" s="437"/>
      <c r="AMH120" s="437"/>
      <c r="AMI120" s="437"/>
      <c r="AMJ120" s="437"/>
      <c r="AMK120" s="437"/>
      <c r="AML120" s="437"/>
      <c r="AMM120" s="437"/>
      <c r="AMN120" s="437"/>
      <c r="AMO120" s="437"/>
      <c r="AMP120" s="437"/>
      <c r="AMQ120" s="437"/>
      <c r="AMR120" s="437"/>
      <c r="AMS120" s="437"/>
      <c r="AMT120" s="437"/>
      <c r="AMU120" s="437"/>
      <c r="AMV120" s="437"/>
      <c r="AMW120" s="437"/>
      <c r="AMX120" s="437"/>
      <c r="AMY120" s="437"/>
      <c r="AMZ120" s="437"/>
      <c r="ANA120" s="437"/>
      <c r="ANB120" s="437"/>
      <c r="ANC120" s="437"/>
      <c r="AND120" s="437"/>
      <c r="ANE120" s="437"/>
      <c r="ANF120" s="437"/>
      <c r="ANG120" s="437"/>
      <c r="ANH120" s="437"/>
      <c r="ANI120" s="437"/>
      <c r="ANJ120" s="437"/>
      <c r="ANK120" s="437"/>
      <c r="ANL120" s="437"/>
      <c r="ANM120" s="437"/>
      <c r="ANN120" s="437"/>
      <c r="ANO120" s="437"/>
      <c r="ANP120" s="437"/>
      <c r="ANQ120" s="437"/>
      <c r="ANR120" s="437"/>
      <c r="ANS120" s="437"/>
      <c r="ANT120" s="437"/>
      <c r="ANU120" s="437"/>
      <c r="ANV120" s="437"/>
      <c r="ANW120" s="437"/>
      <c r="ANX120" s="437"/>
      <c r="ANY120" s="437"/>
      <c r="ANZ120" s="437"/>
      <c r="AOA120" s="437"/>
      <c r="AOB120" s="437"/>
      <c r="AOC120" s="437"/>
      <c r="AOD120" s="437"/>
      <c r="AOE120" s="437"/>
      <c r="AOF120" s="437"/>
      <c r="AOG120" s="437"/>
      <c r="AOH120" s="437"/>
      <c r="AOI120" s="437"/>
      <c r="AOJ120" s="437"/>
      <c r="AOK120" s="437"/>
      <c r="AOL120" s="437"/>
      <c r="AOM120" s="437"/>
      <c r="AON120" s="437"/>
      <c r="AOO120" s="437"/>
      <c r="AOP120" s="437"/>
      <c r="AOQ120" s="437"/>
      <c r="AOR120" s="437"/>
      <c r="AOS120" s="437"/>
      <c r="AOT120" s="437"/>
      <c r="AOU120" s="437"/>
      <c r="AOV120" s="437"/>
      <c r="AOW120" s="437"/>
      <c r="AOX120" s="437"/>
      <c r="AOY120" s="437"/>
      <c r="AOZ120" s="437"/>
      <c r="APA120" s="437"/>
      <c r="APB120" s="437"/>
      <c r="APC120" s="437"/>
      <c r="APD120" s="437"/>
      <c r="APE120" s="437"/>
      <c r="APF120" s="437"/>
      <c r="APG120" s="437"/>
      <c r="APH120" s="437"/>
      <c r="API120" s="437"/>
      <c r="APJ120" s="437"/>
      <c r="APK120" s="437"/>
      <c r="APL120" s="437"/>
      <c r="APM120" s="437"/>
      <c r="APN120" s="437"/>
      <c r="APO120" s="437"/>
      <c r="APP120" s="437"/>
      <c r="APQ120" s="437"/>
      <c r="APR120" s="437"/>
      <c r="APS120" s="437"/>
      <c r="APT120" s="437"/>
      <c r="APU120" s="437"/>
      <c r="APV120" s="437"/>
      <c r="APW120" s="437"/>
      <c r="APX120" s="437"/>
      <c r="APY120" s="437"/>
      <c r="APZ120" s="437"/>
      <c r="AQA120" s="437"/>
      <c r="AQB120" s="437"/>
      <c r="AQC120" s="437"/>
      <c r="AQD120" s="437"/>
      <c r="AQE120" s="437"/>
      <c r="AQF120" s="437"/>
      <c r="AQG120" s="437"/>
      <c r="AQH120" s="437"/>
      <c r="AQI120" s="437"/>
      <c r="AQJ120" s="437"/>
      <c r="AQK120" s="437"/>
      <c r="AQL120" s="437"/>
      <c r="AQM120" s="437"/>
      <c r="AQN120" s="437"/>
      <c r="AQO120" s="437"/>
      <c r="AQP120" s="437"/>
      <c r="AQQ120" s="437"/>
      <c r="AQR120" s="437"/>
      <c r="AQS120" s="437"/>
      <c r="AQT120" s="437"/>
      <c r="AQU120" s="437"/>
      <c r="AQV120" s="437"/>
      <c r="AQW120" s="437"/>
      <c r="AQX120" s="437"/>
      <c r="AQY120" s="437"/>
      <c r="AQZ120" s="437"/>
      <c r="ARA120" s="437"/>
      <c r="ARB120" s="437"/>
      <c r="ARC120" s="437"/>
      <c r="ARD120" s="437"/>
      <c r="ARE120" s="437"/>
      <c r="ARF120" s="437"/>
      <c r="ARG120" s="437"/>
      <c r="ARH120" s="437"/>
      <c r="ARI120" s="437"/>
      <c r="ARJ120" s="437"/>
      <c r="ARK120" s="437"/>
      <c r="ARL120" s="437"/>
      <c r="ARM120" s="437"/>
      <c r="ARN120" s="437"/>
      <c r="ARO120" s="437"/>
      <c r="ARP120" s="437"/>
      <c r="ARQ120" s="437"/>
      <c r="ARR120" s="437"/>
      <c r="ARS120" s="437"/>
      <c r="ART120" s="437"/>
      <c r="ARU120" s="437"/>
      <c r="ARV120" s="437"/>
      <c r="ARW120" s="437"/>
      <c r="ARX120" s="437"/>
      <c r="ARY120" s="437"/>
      <c r="ARZ120" s="437"/>
      <c r="ASA120" s="437"/>
      <c r="ASB120" s="437"/>
      <c r="ASC120" s="437"/>
      <c r="ASD120" s="437"/>
      <c r="ASE120" s="437"/>
      <c r="ASF120" s="437"/>
      <c r="ASG120" s="437"/>
      <c r="ASH120" s="437"/>
      <c r="ASI120" s="437"/>
      <c r="ASJ120" s="437"/>
      <c r="ASK120" s="437"/>
      <c r="ASL120" s="437"/>
      <c r="ASM120" s="437"/>
      <c r="ASN120" s="437"/>
      <c r="ASO120" s="437"/>
      <c r="ASP120" s="437"/>
      <c r="ASQ120" s="437"/>
      <c r="ASR120" s="437"/>
      <c r="ASS120" s="437"/>
      <c r="AST120" s="437"/>
      <c r="ASU120" s="437"/>
      <c r="ASV120" s="437"/>
      <c r="ASW120" s="437"/>
      <c r="ASX120" s="437"/>
      <c r="ASY120" s="437"/>
      <c r="ASZ120" s="437"/>
      <c r="ATA120" s="437"/>
      <c r="ATB120" s="437"/>
      <c r="ATC120" s="437"/>
      <c r="ATD120" s="437"/>
      <c r="ATE120" s="437"/>
      <c r="ATF120" s="437"/>
      <c r="ATG120" s="437"/>
      <c r="ATH120" s="437"/>
      <c r="ATI120" s="437"/>
    </row>
    <row r="121" spans="1:1205" s="25" customFormat="1" ht="15.75" customHeight="1" x14ac:dyDescent="0.3">
      <c r="A121" s="237" t="s">
        <v>424</v>
      </c>
      <c r="B121" s="374" t="s">
        <v>19</v>
      </c>
      <c r="C121" s="596" t="s">
        <v>425</v>
      </c>
      <c r="D121" s="225"/>
      <c r="E121" s="253" t="str">
        <f t="shared" si="69"/>
        <v/>
      </c>
      <c r="F121" s="252"/>
      <c r="G121" s="253" t="str">
        <f t="shared" si="70"/>
        <v/>
      </c>
      <c r="H121" s="252"/>
      <c r="I121" s="254"/>
      <c r="J121" s="255"/>
      <c r="K121" s="253" t="str">
        <f t="shared" si="55"/>
        <v/>
      </c>
      <c r="L121" s="256"/>
      <c r="M121" s="253" t="str">
        <f t="shared" si="56"/>
        <v/>
      </c>
      <c r="N121" s="256"/>
      <c r="O121" s="257"/>
      <c r="P121" s="256"/>
      <c r="Q121" s="253" t="str">
        <f t="shared" si="75"/>
        <v/>
      </c>
      <c r="R121" s="256"/>
      <c r="S121" s="253" t="str">
        <f t="shared" si="76"/>
        <v/>
      </c>
      <c r="T121" s="256"/>
      <c r="U121" s="258"/>
      <c r="V121" s="255"/>
      <c r="W121" s="253" t="str">
        <f t="shared" si="77"/>
        <v/>
      </c>
      <c r="X121" s="256"/>
      <c r="Y121" s="253" t="str">
        <f t="shared" si="71"/>
        <v/>
      </c>
      <c r="Z121" s="256"/>
      <c r="AA121" s="257"/>
      <c r="AB121" s="256"/>
      <c r="AC121" s="253" t="str">
        <f t="shared" si="68"/>
        <v/>
      </c>
      <c r="AD121" s="256"/>
      <c r="AE121" s="253" t="str">
        <f t="shared" si="72"/>
        <v/>
      </c>
      <c r="AF121" s="256"/>
      <c r="AG121" s="258"/>
      <c r="AH121" s="255"/>
      <c r="AI121" s="253" t="str">
        <f t="shared" si="96"/>
        <v/>
      </c>
      <c r="AJ121" s="256"/>
      <c r="AK121" s="253" t="str">
        <f t="shared" si="97"/>
        <v/>
      </c>
      <c r="AL121" s="256"/>
      <c r="AM121" s="257"/>
      <c r="AN121" s="255"/>
      <c r="AO121" s="253" t="str">
        <f>IF(AN121*14=0,"",AN121*14)</f>
        <v/>
      </c>
      <c r="AP121" s="266"/>
      <c r="AQ121" s="253" t="str">
        <f>IF(AP121*14=0,"",AP121*14)</f>
        <v/>
      </c>
      <c r="AR121" s="266"/>
      <c r="AS121" s="262"/>
      <c r="AT121" s="468">
        <v>1</v>
      </c>
      <c r="AU121" s="253">
        <f t="shared" si="74"/>
        <v>14</v>
      </c>
      <c r="AV121" s="252">
        <v>1</v>
      </c>
      <c r="AW121" s="253">
        <f t="shared" si="78"/>
        <v>14</v>
      </c>
      <c r="AX121" s="252">
        <v>4</v>
      </c>
      <c r="AY121" s="469" t="s">
        <v>79</v>
      </c>
      <c r="AZ121" s="639"/>
      <c r="BA121" s="640"/>
      <c r="BB121" s="640"/>
      <c r="BC121" s="641"/>
      <c r="BD121" s="637"/>
      <c r="BE121" s="638"/>
      <c r="BF121" s="479" t="s">
        <v>153</v>
      </c>
      <c r="BG121" s="438" t="s">
        <v>426</v>
      </c>
      <c r="MG121" s="437"/>
      <c r="MH121" s="437"/>
      <c r="MI121" s="437"/>
      <c r="MJ121" s="437"/>
      <c r="MK121" s="437"/>
      <c r="ML121" s="437"/>
      <c r="MM121" s="437"/>
      <c r="MN121" s="437"/>
      <c r="MO121" s="437"/>
      <c r="MP121" s="437"/>
      <c r="MQ121" s="437"/>
      <c r="MR121" s="437"/>
      <c r="MS121" s="437"/>
      <c r="MT121" s="437"/>
      <c r="MU121" s="437"/>
      <c r="MV121" s="437"/>
      <c r="MW121" s="437"/>
      <c r="MX121" s="437"/>
      <c r="MY121" s="437"/>
      <c r="MZ121" s="437"/>
      <c r="NA121" s="437"/>
      <c r="NB121" s="437"/>
      <c r="NC121" s="437"/>
      <c r="ND121" s="437"/>
      <c r="NE121" s="437"/>
      <c r="NF121" s="437"/>
      <c r="NG121" s="437"/>
      <c r="NH121" s="437"/>
      <c r="NI121" s="437"/>
      <c r="NJ121" s="437"/>
      <c r="NK121" s="437"/>
      <c r="NL121" s="437"/>
      <c r="NM121" s="437"/>
      <c r="NN121" s="437"/>
      <c r="NO121" s="437"/>
      <c r="NP121" s="437"/>
      <c r="NQ121" s="437"/>
      <c r="NR121" s="437"/>
      <c r="NS121" s="437"/>
      <c r="NT121" s="437"/>
      <c r="NU121" s="437"/>
      <c r="NV121" s="437"/>
      <c r="NW121" s="437"/>
      <c r="NX121" s="437"/>
      <c r="NY121" s="437"/>
      <c r="NZ121" s="437"/>
      <c r="OA121" s="437"/>
      <c r="OB121" s="437"/>
      <c r="OC121" s="437"/>
      <c r="OD121" s="437"/>
      <c r="OE121" s="437"/>
      <c r="OF121" s="437"/>
      <c r="OG121" s="437"/>
      <c r="OH121" s="437"/>
      <c r="OI121" s="437"/>
      <c r="OJ121" s="437"/>
      <c r="OK121" s="437"/>
      <c r="OL121" s="437"/>
      <c r="OM121" s="437"/>
      <c r="ON121" s="437"/>
      <c r="OO121" s="437"/>
      <c r="OP121" s="437"/>
      <c r="OQ121" s="437"/>
      <c r="OR121" s="437"/>
      <c r="OS121" s="437"/>
      <c r="OT121" s="437"/>
      <c r="OU121" s="437"/>
      <c r="OV121" s="437"/>
      <c r="OW121" s="437"/>
      <c r="OX121" s="437"/>
      <c r="OY121" s="437"/>
      <c r="OZ121" s="437"/>
      <c r="PA121" s="437"/>
      <c r="PB121" s="437"/>
      <c r="PC121" s="437"/>
      <c r="PD121" s="437"/>
      <c r="PE121" s="437"/>
      <c r="PF121" s="437"/>
      <c r="PG121" s="437"/>
      <c r="PH121" s="437"/>
      <c r="PI121" s="437"/>
      <c r="PJ121" s="437"/>
      <c r="PK121" s="437"/>
      <c r="PL121" s="437"/>
      <c r="PM121" s="437"/>
      <c r="PN121" s="437"/>
      <c r="PO121" s="437"/>
      <c r="PP121" s="437"/>
      <c r="PQ121" s="437"/>
      <c r="PR121" s="437"/>
      <c r="PS121" s="437"/>
      <c r="PT121" s="437"/>
      <c r="PU121" s="437"/>
      <c r="PV121" s="437"/>
      <c r="PW121" s="437"/>
      <c r="PX121" s="437"/>
      <c r="PY121" s="437"/>
      <c r="PZ121" s="437"/>
      <c r="QA121" s="437"/>
      <c r="QB121" s="437"/>
      <c r="QC121" s="437"/>
      <c r="QD121" s="437"/>
      <c r="QE121" s="437"/>
      <c r="QF121" s="437"/>
      <c r="QG121" s="437"/>
      <c r="QH121" s="437"/>
      <c r="QI121" s="437"/>
      <c r="QJ121" s="437"/>
      <c r="QK121" s="437"/>
      <c r="QL121" s="437"/>
      <c r="QM121" s="437"/>
      <c r="QN121" s="437"/>
      <c r="QO121" s="437"/>
      <c r="QP121" s="437"/>
      <c r="QQ121" s="437"/>
      <c r="QR121" s="437"/>
      <c r="QS121" s="437"/>
      <c r="QT121" s="437"/>
      <c r="QU121" s="437"/>
      <c r="QV121" s="437"/>
      <c r="QW121" s="437"/>
      <c r="QX121" s="437"/>
      <c r="QY121" s="437"/>
      <c r="QZ121" s="437"/>
      <c r="RA121" s="437"/>
      <c r="RB121" s="437"/>
      <c r="RC121" s="437"/>
      <c r="RD121" s="437"/>
      <c r="RE121" s="437"/>
      <c r="RF121" s="437"/>
      <c r="RG121" s="437"/>
      <c r="RH121" s="437"/>
      <c r="RI121" s="437"/>
      <c r="RJ121" s="437"/>
      <c r="RK121" s="437"/>
      <c r="RL121" s="437"/>
      <c r="RM121" s="437"/>
      <c r="RN121" s="437"/>
      <c r="RO121" s="437"/>
      <c r="RP121" s="437"/>
      <c r="RQ121" s="437"/>
      <c r="RR121" s="437"/>
      <c r="RS121" s="437"/>
      <c r="RT121" s="437"/>
      <c r="RU121" s="437"/>
      <c r="RV121" s="437"/>
      <c r="RW121" s="437"/>
      <c r="RX121" s="437"/>
      <c r="RY121" s="437"/>
      <c r="RZ121" s="437"/>
      <c r="SA121" s="437"/>
      <c r="SB121" s="437"/>
      <c r="SC121" s="437"/>
      <c r="SD121" s="437"/>
      <c r="SE121" s="437"/>
      <c r="SF121" s="437"/>
      <c r="SG121" s="437"/>
      <c r="SH121" s="437"/>
      <c r="SI121" s="437"/>
      <c r="SJ121" s="437"/>
      <c r="SK121" s="437"/>
      <c r="SL121" s="437"/>
      <c r="SM121" s="437"/>
      <c r="SN121" s="437"/>
      <c r="SO121" s="437"/>
      <c r="SP121" s="437"/>
      <c r="SQ121" s="437"/>
      <c r="SR121" s="437"/>
      <c r="SS121" s="437"/>
      <c r="ST121" s="437"/>
      <c r="SU121" s="437"/>
      <c r="SV121" s="437"/>
      <c r="SW121" s="437"/>
      <c r="SX121" s="437"/>
      <c r="SY121" s="437"/>
      <c r="SZ121" s="437"/>
      <c r="TA121" s="437"/>
      <c r="TB121" s="437"/>
      <c r="TC121" s="437"/>
      <c r="TD121" s="437"/>
      <c r="TE121" s="437"/>
      <c r="TF121" s="437"/>
      <c r="TG121" s="437"/>
      <c r="TH121" s="437"/>
      <c r="TI121" s="437"/>
      <c r="TJ121" s="437"/>
      <c r="TK121" s="437"/>
      <c r="TL121" s="437"/>
      <c r="TM121" s="437"/>
      <c r="TN121" s="437"/>
      <c r="TO121" s="437"/>
      <c r="TP121" s="437"/>
      <c r="TQ121" s="437"/>
      <c r="TR121" s="437"/>
      <c r="TS121" s="437"/>
      <c r="TT121" s="437"/>
      <c r="TU121" s="437"/>
      <c r="TV121" s="437"/>
      <c r="TW121" s="437"/>
      <c r="TX121" s="437"/>
      <c r="TY121" s="437"/>
      <c r="TZ121" s="437"/>
      <c r="UA121" s="437"/>
      <c r="UB121" s="437"/>
      <c r="UC121" s="437"/>
      <c r="UD121" s="437"/>
      <c r="UE121" s="437"/>
      <c r="UF121" s="437"/>
      <c r="UG121" s="437"/>
      <c r="UH121" s="437"/>
      <c r="UI121" s="437"/>
      <c r="UJ121" s="437"/>
      <c r="UK121" s="437"/>
      <c r="UL121" s="437"/>
      <c r="UM121" s="437"/>
      <c r="UN121" s="437"/>
      <c r="UO121" s="437"/>
      <c r="UP121" s="437"/>
      <c r="UQ121" s="437"/>
      <c r="UR121" s="437"/>
      <c r="US121" s="437"/>
      <c r="UT121" s="437"/>
      <c r="UU121" s="437"/>
      <c r="UV121" s="437"/>
      <c r="UW121" s="437"/>
      <c r="UX121" s="437"/>
      <c r="UY121" s="437"/>
      <c r="UZ121" s="437"/>
      <c r="VA121" s="437"/>
      <c r="VB121" s="437"/>
      <c r="VC121" s="437"/>
      <c r="VD121" s="437"/>
      <c r="VE121" s="437"/>
      <c r="VF121" s="437"/>
      <c r="VG121" s="437"/>
      <c r="VH121" s="437"/>
      <c r="VI121" s="437"/>
      <c r="VJ121" s="437"/>
      <c r="VK121" s="437"/>
      <c r="VL121" s="437"/>
      <c r="VM121" s="437"/>
      <c r="VN121" s="437"/>
      <c r="VO121" s="437"/>
      <c r="VP121" s="437"/>
      <c r="VQ121" s="437"/>
      <c r="VR121" s="437"/>
      <c r="VS121" s="437"/>
      <c r="VT121" s="437"/>
      <c r="VU121" s="437"/>
      <c r="VV121" s="437"/>
      <c r="VW121" s="437"/>
      <c r="VX121" s="437"/>
      <c r="VY121" s="437"/>
      <c r="VZ121" s="437"/>
      <c r="WA121" s="437"/>
      <c r="WB121" s="437"/>
      <c r="WC121" s="437"/>
      <c r="WD121" s="437"/>
      <c r="WE121" s="437"/>
      <c r="WF121" s="437"/>
      <c r="WG121" s="437"/>
      <c r="WH121" s="437"/>
      <c r="WI121" s="437"/>
      <c r="WJ121" s="437"/>
      <c r="WK121" s="437"/>
      <c r="WL121" s="437"/>
      <c r="WM121" s="437"/>
      <c r="WN121" s="437"/>
      <c r="WO121" s="437"/>
      <c r="WP121" s="437"/>
      <c r="WQ121" s="437"/>
      <c r="WR121" s="437"/>
      <c r="WS121" s="437"/>
      <c r="WT121" s="437"/>
      <c r="WU121" s="437"/>
      <c r="WV121" s="437"/>
      <c r="WW121" s="437"/>
      <c r="WX121" s="437"/>
      <c r="WY121" s="437"/>
      <c r="WZ121" s="437"/>
      <c r="XA121" s="437"/>
      <c r="XB121" s="437"/>
      <c r="XC121" s="437"/>
      <c r="XD121" s="437"/>
      <c r="XE121" s="437"/>
      <c r="XF121" s="437"/>
      <c r="XG121" s="437"/>
      <c r="XH121" s="437"/>
      <c r="XI121" s="437"/>
      <c r="XJ121" s="437"/>
      <c r="XK121" s="437"/>
      <c r="XL121" s="437"/>
      <c r="XM121" s="437"/>
      <c r="XN121" s="437"/>
      <c r="XO121" s="437"/>
      <c r="XP121" s="437"/>
      <c r="XQ121" s="437"/>
      <c r="XR121" s="437"/>
      <c r="XS121" s="437"/>
      <c r="XT121" s="437"/>
      <c r="XU121" s="437"/>
      <c r="XV121" s="437"/>
      <c r="XW121" s="437"/>
      <c r="XX121" s="437"/>
      <c r="XY121" s="437"/>
      <c r="XZ121" s="437"/>
      <c r="YA121" s="437"/>
      <c r="YB121" s="437"/>
      <c r="YC121" s="437"/>
      <c r="YD121" s="437"/>
      <c r="YE121" s="437"/>
      <c r="YF121" s="437"/>
      <c r="YG121" s="437"/>
      <c r="YH121" s="437"/>
      <c r="YI121" s="437"/>
      <c r="YJ121" s="437"/>
      <c r="YK121" s="437"/>
      <c r="YL121" s="437"/>
      <c r="YM121" s="437"/>
      <c r="YN121" s="437"/>
      <c r="YO121" s="437"/>
      <c r="YP121" s="437"/>
      <c r="YQ121" s="437"/>
      <c r="YR121" s="437"/>
      <c r="YS121" s="437"/>
      <c r="YT121" s="437"/>
      <c r="YU121" s="437"/>
      <c r="YV121" s="437"/>
      <c r="YW121" s="437"/>
      <c r="YX121" s="437"/>
      <c r="YY121" s="437"/>
      <c r="YZ121" s="437"/>
      <c r="ZA121" s="437"/>
      <c r="ZB121" s="437"/>
      <c r="ZC121" s="437"/>
      <c r="ZD121" s="437"/>
      <c r="ZE121" s="437"/>
      <c r="ZF121" s="437"/>
      <c r="ZG121" s="437"/>
      <c r="ZH121" s="437"/>
      <c r="ZI121" s="437"/>
      <c r="ZJ121" s="437"/>
      <c r="ZK121" s="437"/>
      <c r="ZL121" s="437"/>
      <c r="ZM121" s="437"/>
      <c r="ZN121" s="437"/>
      <c r="ZO121" s="437"/>
      <c r="ZP121" s="437"/>
      <c r="ZQ121" s="437"/>
      <c r="ZR121" s="437"/>
      <c r="ZS121" s="437"/>
      <c r="ZT121" s="437"/>
      <c r="ZU121" s="437"/>
      <c r="ZV121" s="437"/>
      <c r="ZW121" s="437"/>
      <c r="ZX121" s="437"/>
      <c r="ZY121" s="437"/>
      <c r="ZZ121" s="437"/>
      <c r="AAA121" s="437"/>
      <c r="AAB121" s="437"/>
      <c r="AAC121" s="437"/>
      <c r="AAD121" s="437"/>
      <c r="AAE121" s="437"/>
      <c r="AAF121" s="437"/>
      <c r="AAG121" s="437"/>
      <c r="AAH121" s="437"/>
      <c r="AAI121" s="437"/>
      <c r="AAJ121" s="437"/>
      <c r="AAK121" s="437"/>
      <c r="AAL121" s="437"/>
      <c r="AAM121" s="437"/>
      <c r="AAN121" s="437"/>
      <c r="AAO121" s="437"/>
      <c r="AAP121" s="437"/>
      <c r="AAQ121" s="437"/>
      <c r="AAR121" s="437"/>
      <c r="AAS121" s="437"/>
      <c r="AAT121" s="437"/>
      <c r="AAU121" s="437"/>
      <c r="AAV121" s="437"/>
      <c r="AAW121" s="437"/>
      <c r="AAX121" s="437"/>
      <c r="AAY121" s="437"/>
      <c r="AAZ121" s="437"/>
      <c r="ABA121" s="437"/>
      <c r="ABB121" s="437"/>
      <c r="ABC121" s="437"/>
      <c r="ABD121" s="437"/>
      <c r="ABE121" s="437"/>
      <c r="ABF121" s="437"/>
      <c r="ABG121" s="437"/>
      <c r="ABH121" s="437"/>
      <c r="ABI121" s="437"/>
      <c r="ABJ121" s="437"/>
      <c r="ABK121" s="437"/>
      <c r="ABL121" s="437"/>
      <c r="ABM121" s="437"/>
      <c r="ABN121" s="437"/>
      <c r="ABO121" s="437"/>
      <c r="ABP121" s="437"/>
      <c r="ABQ121" s="437"/>
      <c r="ABR121" s="437"/>
      <c r="ABS121" s="437"/>
      <c r="ABT121" s="437"/>
      <c r="ABU121" s="437"/>
      <c r="ABV121" s="437"/>
      <c r="ABW121" s="437"/>
      <c r="ABX121" s="437"/>
      <c r="ABY121" s="437"/>
      <c r="ABZ121" s="437"/>
      <c r="ACA121" s="437"/>
      <c r="ACB121" s="437"/>
      <c r="ACC121" s="437"/>
      <c r="ACD121" s="437"/>
      <c r="ACE121" s="437"/>
      <c r="ACF121" s="437"/>
      <c r="ACG121" s="437"/>
      <c r="ACH121" s="437"/>
      <c r="ACI121" s="437"/>
      <c r="ACJ121" s="437"/>
      <c r="ACK121" s="437"/>
      <c r="ACL121" s="437"/>
      <c r="ACM121" s="437"/>
      <c r="ACN121" s="437"/>
      <c r="ACO121" s="437"/>
      <c r="ACP121" s="437"/>
      <c r="ACQ121" s="437"/>
      <c r="ACR121" s="437"/>
      <c r="ACS121" s="437"/>
      <c r="ACT121" s="437"/>
      <c r="ACU121" s="437"/>
      <c r="ACV121" s="437"/>
      <c r="ACW121" s="437"/>
      <c r="ACX121" s="437"/>
      <c r="ACY121" s="437"/>
      <c r="ACZ121" s="437"/>
      <c r="ADA121" s="437"/>
      <c r="ADB121" s="437"/>
      <c r="ADC121" s="437"/>
      <c r="ADD121" s="437"/>
      <c r="ADE121" s="437"/>
      <c r="ADF121" s="437"/>
      <c r="ADG121" s="437"/>
      <c r="ADH121" s="437"/>
      <c r="ADI121" s="437"/>
      <c r="ADJ121" s="437"/>
      <c r="ADK121" s="437"/>
      <c r="ADL121" s="437"/>
      <c r="ADM121" s="437"/>
      <c r="ADN121" s="437"/>
      <c r="ADO121" s="437"/>
      <c r="ADP121" s="437"/>
      <c r="ADQ121" s="437"/>
      <c r="ADR121" s="437"/>
      <c r="ADS121" s="437"/>
      <c r="ADT121" s="437"/>
      <c r="ADU121" s="437"/>
      <c r="ADV121" s="437"/>
      <c r="ADW121" s="437"/>
      <c r="ADX121" s="437"/>
      <c r="ADY121" s="437"/>
      <c r="ADZ121" s="437"/>
      <c r="AEA121" s="437"/>
      <c r="AEB121" s="437"/>
      <c r="AEC121" s="437"/>
      <c r="AED121" s="437"/>
      <c r="AEE121" s="437"/>
      <c r="AEF121" s="437"/>
      <c r="AEG121" s="437"/>
      <c r="AEH121" s="437"/>
      <c r="AEI121" s="437"/>
      <c r="AEJ121" s="437"/>
      <c r="AEK121" s="437"/>
      <c r="AEL121" s="437"/>
      <c r="AEM121" s="437"/>
      <c r="AEN121" s="437"/>
      <c r="AEO121" s="437"/>
      <c r="AEP121" s="437"/>
      <c r="AEQ121" s="437"/>
      <c r="AER121" s="437"/>
      <c r="AES121" s="437"/>
      <c r="AET121" s="437"/>
      <c r="AEU121" s="437"/>
      <c r="AEV121" s="437"/>
      <c r="AEW121" s="437"/>
      <c r="AEX121" s="437"/>
      <c r="AEY121" s="437"/>
      <c r="AEZ121" s="437"/>
      <c r="AFA121" s="437"/>
      <c r="AFB121" s="437"/>
      <c r="AFC121" s="437"/>
      <c r="AFD121" s="437"/>
      <c r="AFE121" s="437"/>
      <c r="AFF121" s="437"/>
      <c r="AFG121" s="437"/>
      <c r="AFH121" s="437"/>
      <c r="AFI121" s="437"/>
      <c r="AFJ121" s="437"/>
      <c r="AFK121" s="437"/>
      <c r="AFL121" s="437"/>
      <c r="AFM121" s="437"/>
      <c r="AFN121" s="437"/>
      <c r="AFO121" s="437"/>
      <c r="AFP121" s="437"/>
      <c r="AFQ121" s="437"/>
      <c r="AFR121" s="437"/>
      <c r="AFS121" s="437"/>
      <c r="AFT121" s="437"/>
      <c r="AFU121" s="437"/>
      <c r="AFV121" s="437"/>
      <c r="AFW121" s="437"/>
      <c r="AFX121" s="437"/>
      <c r="AFY121" s="437"/>
      <c r="AFZ121" s="437"/>
      <c r="AGA121" s="437"/>
      <c r="AGB121" s="437"/>
      <c r="AGC121" s="437"/>
      <c r="AGD121" s="437"/>
      <c r="AGE121" s="437"/>
      <c r="AGF121" s="437"/>
      <c r="AGG121" s="437"/>
      <c r="AGH121" s="437"/>
      <c r="AGI121" s="437"/>
      <c r="AGJ121" s="437"/>
      <c r="AGK121" s="437"/>
      <c r="AGL121" s="437"/>
      <c r="AGM121" s="437"/>
      <c r="AGN121" s="437"/>
      <c r="AGO121" s="437"/>
      <c r="AGP121" s="437"/>
      <c r="AGQ121" s="437"/>
      <c r="AGR121" s="437"/>
      <c r="AGS121" s="437"/>
      <c r="AGT121" s="437"/>
      <c r="AGU121" s="437"/>
      <c r="AGV121" s="437"/>
      <c r="AGW121" s="437"/>
      <c r="AGX121" s="437"/>
      <c r="AGY121" s="437"/>
      <c r="AGZ121" s="437"/>
      <c r="AHA121" s="437"/>
      <c r="AHB121" s="437"/>
      <c r="AHC121" s="437"/>
      <c r="AHD121" s="437"/>
      <c r="AHE121" s="437"/>
      <c r="AHF121" s="437"/>
      <c r="AHG121" s="437"/>
      <c r="AHH121" s="437"/>
      <c r="AHI121" s="437"/>
      <c r="AHJ121" s="437"/>
      <c r="AHK121" s="437"/>
      <c r="AHL121" s="437"/>
      <c r="AHM121" s="437"/>
      <c r="AHN121" s="437"/>
      <c r="AHO121" s="437"/>
      <c r="AHP121" s="437"/>
      <c r="AHQ121" s="437"/>
      <c r="AHR121" s="437"/>
      <c r="AHS121" s="437"/>
      <c r="AHT121" s="437"/>
      <c r="AHU121" s="437"/>
      <c r="AHV121" s="437"/>
      <c r="AHW121" s="437"/>
      <c r="AHX121" s="437"/>
      <c r="AHY121" s="437"/>
      <c r="AHZ121" s="437"/>
      <c r="AIA121" s="437"/>
      <c r="AIB121" s="437"/>
      <c r="AIC121" s="437"/>
      <c r="AID121" s="437"/>
      <c r="AIE121" s="437"/>
      <c r="AIF121" s="437"/>
      <c r="AIG121" s="437"/>
      <c r="AIH121" s="437"/>
      <c r="AII121" s="437"/>
      <c r="AIJ121" s="437"/>
      <c r="AIK121" s="437"/>
      <c r="AIL121" s="437"/>
      <c r="AIM121" s="437"/>
      <c r="AIN121" s="437"/>
      <c r="AIO121" s="437"/>
      <c r="AIP121" s="437"/>
      <c r="AIQ121" s="437"/>
      <c r="AIR121" s="437"/>
      <c r="AIS121" s="437"/>
      <c r="AIT121" s="437"/>
      <c r="AIU121" s="437"/>
      <c r="AIV121" s="437"/>
      <c r="AIW121" s="437"/>
      <c r="AIX121" s="437"/>
      <c r="AIY121" s="437"/>
      <c r="AIZ121" s="437"/>
      <c r="AJA121" s="437"/>
      <c r="AJB121" s="437"/>
      <c r="AJC121" s="437"/>
      <c r="AJD121" s="437"/>
      <c r="AJE121" s="437"/>
      <c r="AJF121" s="437"/>
      <c r="AJG121" s="437"/>
      <c r="AJH121" s="437"/>
      <c r="AJI121" s="437"/>
      <c r="AJJ121" s="437"/>
      <c r="AJK121" s="437"/>
      <c r="AJL121" s="437"/>
      <c r="AJM121" s="437"/>
      <c r="AJN121" s="437"/>
      <c r="AJO121" s="437"/>
      <c r="AJP121" s="437"/>
      <c r="AJQ121" s="437"/>
      <c r="AJR121" s="437"/>
      <c r="AJS121" s="437"/>
      <c r="AJT121" s="437"/>
      <c r="AJU121" s="437"/>
      <c r="AJV121" s="437"/>
      <c r="AJW121" s="437"/>
      <c r="AJX121" s="437"/>
      <c r="AJY121" s="437"/>
      <c r="AJZ121" s="437"/>
      <c r="AKA121" s="437"/>
      <c r="AKB121" s="437"/>
      <c r="AKC121" s="437"/>
      <c r="AKD121" s="437"/>
      <c r="AKE121" s="437"/>
      <c r="AKF121" s="437"/>
      <c r="AKG121" s="437"/>
      <c r="AKH121" s="437"/>
      <c r="AKI121" s="437"/>
      <c r="AKJ121" s="437"/>
      <c r="AKK121" s="437"/>
      <c r="AKL121" s="437"/>
      <c r="AKM121" s="437"/>
      <c r="AKN121" s="437"/>
      <c r="AKO121" s="437"/>
      <c r="AKP121" s="437"/>
      <c r="AKQ121" s="437"/>
      <c r="AKR121" s="437"/>
      <c r="AKS121" s="437"/>
      <c r="AKT121" s="437"/>
      <c r="AKU121" s="437"/>
      <c r="AKV121" s="437"/>
      <c r="AKW121" s="437"/>
      <c r="AKX121" s="437"/>
      <c r="AKY121" s="437"/>
      <c r="AKZ121" s="437"/>
      <c r="ALA121" s="437"/>
      <c r="ALB121" s="437"/>
      <c r="ALC121" s="437"/>
      <c r="ALD121" s="437"/>
      <c r="ALE121" s="437"/>
      <c r="ALF121" s="437"/>
      <c r="ALG121" s="437"/>
      <c r="ALH121" s="437"/>
      <c r="ALI121" s="437"/>
      <c r="ALJ121" s="437"/>
      <c r="ALK121" s="437"/>
      <c r="ALL121" s="437"/>
      <c r="ALM121" s="437"/>
      <c r="ALN121" s="437"/>
      <c r="ALO121" s="437"/>
      <c r="ALP121" s="437"/>
      <c r="ALQ121" s="437"/>
      <c r="ALR121" s="437"/>
      <c r="ALS121" s="437"/>
      <c r="ALT121" s="437"/>
      <c r="ALU121" s="437"/>
      <c r="ALV121" s="437"/>
      <c r="ALW121" s="437"/>
      <c r="ALX121" s="437"/>
      <c r="ALY121" s="437"/>
      <c r="ALZ121" s="437"/>
      <c r="AMA121" s="437"/>
      <c r="AMB121" s="437"/>
      <c r="AMC121" s="437"/>
      <c r="AMD121" s="437"/>
      <c r="AME121" s="437"/>
      <c r="AMF121" s="437"/>
      <c r="AMG121" s="437"/>
      <c r="AMH121" s="437"/>
      <c r="AMI121" s="437"/>
      <c r="AMJ121" s="437"/>
      <c r="AMK121" s="437"/>
      <c r="AML121" s="437"/>
      <c r="AMM121" s="437"/>
      <c r="AMN121" s="437"/>
      <c r="AMO121" s="437"/>
      <c r="AMP121" s="437"/>
      <c r="AMQ121" s="437"/>
      <c r="AMR121" s="437"/>
      <c r="AMS121" s="437"/>
      <c r="AMT121" s="437"/>
      <c r="AMU121" s="437"/>
      <c r="AMV121" s="437"/>
      <c r="AMW121" s="437"/>
      <c r="AMX121" s="437"/>
      <c r="AMY121" s="437"/>
      <c r="AMZ121" s="437"/>
      <c r="ANA121" s="437"/>
      <c r="ANB121" s="437"/>
      <c r="ANC121" s="437"/>
      <c r="AND121" s="437"/>
      <c r="ANE121" s="437"/>
      <c r="ANF121" s="437"/>
      <c r="ANG121" s="437"/>
      <c r="ANH121" s="437"/>
      <c r="ANI121" s="437"/>
      <c r="ANJ121" s="437"/>
      <c r="ANK121" s="437"/>
      <c r="ANL121" s="437"/>
      <c r="ANM121" s="437"/>
      <c r="ANN121" s="437"/>
      <c r="ANO121" s="437"/>
      <c r="ANP121" s="437"/>
      <c r="ANQ121" s="437"/>
      <c r="ANR121" s="437"/>
      <c r="ANS121" s="437"/>
      <c r="ANT121" s="437"/>
      <c r="ANU121" s="437"/>
      <c r="ANV121" s="437"/>
      <c r="ANW121" s="437"/>
      <c r="ANX121" s="437"/>
      <c r="ANY121" s="437"/>
      <c r="ANZ121" s="437"/>
      <c r="AOA121" s="437"/>
      <c r="AOB121" s="437"/>
      <c r="AOC121" s="437"/>
      <c r="AOD121" s="437"/>
      <c r="AOE121" s="437"/>
      <c r="AOF121" s="437"/>
      <c r="AOG121" s="437"/>
      <c r="AOH121" s="437"/>
      <c r="AOI121" s="437"/>
      <c r="AOJ121" s="437"/>
      <c r="AOK121" s="437"/>
      <c r="AOL121" s="437"/>
      <c r="AOM121" s="437"/>
      <c r="AON121" s="437"/>
      <c r="AOO121" s="437"/>
      <c r="AOP121" s="437"/>
      <c r="AOQ121" s="437"/>
      <c r="AOR121" s="437"/>
      <c r="AOS121" s="437"/>
      <c r="AOT121" s="437"/>
      <c r="AOU121" s="437"/>
      <c r="AOV121" s="437"/>
      <c r="AOW121" s="437"/>
      <c r="AOX121" s="437"/>
      <c r="AOY121" s="437"/>
      <c r="AOZ121" s="437"/>
      <c r="APA121" s="437"/>
      <c r="APB121" s="437"/>
      <c r="APC121" s="437"/>
      <c r="APD121" s="437"/>
      <c r="APE121" s="437"/>
      <c r="APF121" s="437"/>
      <c r="APG121" s="437"/>
      <c r="APH121" s="437"/>
      <c r="API121" s="437"/>
      <c r="APJ121" s="437"/>
      <c r="APK121" s="437"/>
      <c r="APL121" s="437"/>
      <c r="APM121" s="437"/>
      <c r="APN121" s="437"/>
      <c r="APO121" s="437"/>
      <c r="APP121" s="437"/>
      <c r="APQ121" s="437"/>
      <c r="APR121" s="437"/>
      <c r="APS121" s="437"/>
      <c r="APT121" s="437"/>
      <c r="APU121" s="437"/>
      <c r="APV121" s="437"/>
      <c r="APW121" s="437"/>
      <c r="APX121" s="437"/>
      <c r="APY121" s="437"/>
      <c r="APZ121" s="437"/>
      <c r="AQA121" s="437"/>
      <c r="AQB121" s="437"/>
      <c r="AQC121" s="437"/>
      <c r="AQD121" s="437"/>
      <c r="AQE121" s="437"/>
      <c r="AQF121" s="437"/>
      <c r="AQG121" s="437"/>
      <c r="AQH121" s="437"/>
      <c r="AQI121" s="437"/>
      <c r="AQJ121" s="437"/>
      <c r="AQK121" s="437"/>
      <c r="AQL121" s="437"/>
      <c r="AQM121" s="437"/>
      <c r="AQN121" s="437"/>
      <c r="AQO121" s="437"/>
      <c r="AQP121" s="437"/>
      <c r="AQQ121" s="437"/>
      <c r="AQR121" s="437"/>
      <c r="AQS121" s="437"/>
      <c r="AQT121" s="437"/>
      <c r="AQU121" s="437"/>
      <c r="AQV121" s="437"/>
      <c r="AQW121" s="437"/>
      <c r="AQX121" s="437"/>
      <c r="AQY121" s="437"/>
      <c r="AQZ121" s="437"/>
      <c r="ARA121" s="437"/>
      <c r="ARB121" s="437"/>
      <c r="ARC121" s="437"/>
      <c r="ARD121" s="437"/>
      <c r="ARE121" s="437"/>
      <c r="ARF121" s="437"/>
      <c r="ARG121" s="437"/>
      <c r="ARH121" s="437"/>
      <c r="ARI121" s="437"/>
      <c r="ARJ121" s="437"/>
      <c r="ARK121" s="437"/>
      <c r="ARL121" s="437"/>
      <c r="ARM121" s="437"/>
      <c r="ARN121" s="437"/>
      <c r="ARO121" s="437"/>
      <c r="ARP121" s="437"/>
      <c r="ARQ121" s="437"/>
      <c r="ARR121" s="437"/>
      <c r="ARS121" s="437"/>
      <c r="ART121" s="437"/>
      <c r="ARU121" s="437"/>
      <c r="ARV121" s="437"/>
      <c r="ARW121" s="437"/>
      <c r="ARX121" s="437"/>
      <c r="ARY121" s="437"/>
      <c r="ARZ121" s="437"/>
      <c r="ASA121" s="437"/>
      <c r="ASB121" s="437"/>
      <c r="ASC121" s="437"/>
      <c r="ASD121" s="437"/>
      <c r="ASE121" s="437"/>
      <c r="ASF121" s="437"/>
      <c r="ASG121" s="437"/>
      <c r="ASH121" s="437"/>
      <c r="ASI121" s="437"/>
      <c r="ASJ121" s="437"/>
      <c r="ASK121" s="437"/>
      <c r="ASL121" s="437"/>
      <c r="ASM121" s="437"/>
      <c r="ASN121" s="437"/>
      <c r="ASO121" s="437"/>
      <c r="ASP121" s="437"/>
      <c r="ASQ121" s="437"/>
      <c r="ASR121" s="437"/>
      <c r="ASS121" s="437"/>
      <c r="AST121" s="437"/>
      <c r="ASU121" s="437"/>
      <c r="ASV121" s="437"/>
      <c r="ASW121" s="437"/>
      <c r="ASX121" s="437"/>
      <c r="ASY121" s="437"/>
      <c r="ASZ121" s="437"/>
      <c r="ATA121" s="437"/>
      <c r="ATB121" s="437"/>
      <c r="ATC121" s="437"/>
      <c r="ATD121" s="437"/>
      <c r="ATE121" s="437"/>
      <c r="ATF121" s="437"/>
      <c r="ATG121" s="437"/>
      <c r="ATH121" s="437"/>
      <c r="ATI121" s="437"/>
    </row>
    <row r="122" spans="1:1205" s="25" customFormat="1" ht="15.75" customHeight="1" x14ac:dyDescent="0.3">
      <c r="A122" s="547" t="s">
        <v>362</v>
      </c>
      <c r="B122" s="431" t="s">
        <v>19</v>
      </c>
      <c r="C122" s="597" t="s">
        <v>363</v>
      </c>
      <c r="D122" s="225"/>
      <c r="E122" s="483" t="str">
        <f>IF(D122*14=0,"",D122*14)</f>
        <v/>
      </c>
      <c r="F122" s="252"/>
      <c r="G122" s="483" t="str">
        <f>IF(F122*14=0,"",F122*14)</f>
        <v/>
      </c>
      <c r="H122" s="252"/>
      <c r="I122" s="254"/>
      <c r="J122" s="468"/>
      <c r="K122" s="483" t="str">
        <f>IF(J122*14=0,"",J122*14)</f>
        <v/>
      </c>
      <c r="L122" s="252"/>
      <c r="M122" s="483" t="str">
        <f>IF(L122*14=0,"",L122*14)</f>
        <v/>
      </c>
      <c r="N122" s="252"/>
      <c r="O122" s="469"/>
      <c r="P122" s="252"/>
      <c r="Q122" s="483" t="str">
        <f>IF(P122*14=0,"",P122*14)</f>
        <v/>
      </c>
      <c r="R122" s="252"/>
      <c r="S122" s="483" t="str">
        <f>IF(R122*14=0,"",R122*14)</f>
        <v/>
      </c>
      <c r="T122" s="252"/>
      <c r="U122" s="254"/>
      <c r="V122" s="468"/>
      <c r="W122" s="483" t="str">
        <f>IF(V122*14=0,"",V122*14)</f>
        <v/>
      </c>
      <c r="X122" s="252"/>
      <c r="Y122" s="483" t="str">
        <f>IF(X122*14=0,"",X122*14)</f>
        <v/>
      </c>
      <c r="Z122" s="252"/>
      <c r="AA122" s="469"/>
      <c r="AB122" s="252"/>
      <c r="AC122" s="483" t="str">
        <f>IF(AB122*14=0,"",AB122*14)</f>
        <v/>
      </c>
      <c r="AD122" s="252"/>
      <c r="AE122" s="483" t="str">
        <f>IF(AD122*14=0,"",AD122*14)</f>
        <v/>
      </c>
      <c r="AF122" s="252"/>
      <c r="AG122" s="254"/>
      <c r="AH122" s="468"/>
      <c r="AI122" s="483" t="str">
        <f t="shared" si="96"/>
        <v/>
      </c>
      <c r="AJ122" s="252"/>
      <c r="AK122" s="483" t="str">
        <f t="shared" si="97"/>
        <v/>
      </c>
      <c r="AL122" s="252"/>
      <c r="AM122" s="469"/>
      <c r="AN122" s="468">
        <v>1</v>
      </c>
      <c r="AO122" s="483">
        <f>IF(AN122*14=0,"",AN122*14)</f>
        <v>14</v>
      </c>
      <c r="AP122" s="471">
        <v>1</v>
      </c>
      <c r="AQ122" s="483">
        <f>IF(AP122*14=0,"",AP122*14)</f>
        <v>14</v>
      </c>
      <c r="AR122" s="471">
        <v>4</v>
      </c>
      <c r="AS122" s="470" t="s">
        <v>67</v>
      </c>
      <c r="AT122" s="252"/>
      <c r="AU122" s="483" t="str">
        <f>IF(AT122*14=0,"",AT122*14)</f>
        <v/>
      </c>
      <c r="AV122" s="252"/>
      <c r="AW122" s="483" t="str">
        <f>IF(AV122*14=0,"",AV122*14)</f>
        <v/>
      </c>
      <c r="AX122" s="252"/>
      <c r="AY122" s="252"/>
      <c r="AZ122" s="639"/>
      <c r="BA122" s="640"/>
      <c r="BB122" s="640"/>
      <c r="BC122" s="641"/>
      <c r="BD122" s="637"/>
      <c r="BE122" s="638"/>
      <c r="BF122" s="482" t="s">
        <v>178</v>
      </c>
      <c r="BG122" s="434" t="s">
        <v>261</v>
      </c>
      <c r="MG122" s="437"/>
      <c r="MH122" s="437"/>
      <c r="MI122" s="437"/>
      <c r="MJ122" s="437"/>
      <c r="MK122" s="437"/>
      <c r="ML122" s="437"/>
      <c r="MM122" s="437"/>
      <c r="MN122" s="437"/>
      <c r="MO122" s="437"/>
      <c r="MP122" s="437"/>
      <c r="MQ122" s="437"/>
      <c r="MR122" s="437"/>
      <c r="MS122" s="437"/>
      <c r="MT122" s="437"/>
      <c r="MU122" s="437"/>
      <c r="MV122" s="437"/>
      <c r="MW122" s="437"/>
      <c r="MX122" s="437"/>
      <c r="MY122" s="437"/>
      <c r="MZ122" s="437"/>
      <c r="NA122" s="437"/>
      <c r="NB122" s="437"/>
      <c r="NC122" s="437"/>
      <c r="ND122" s="437"/>
      <c r="NE122" s="437"/>
      <c r="NF122" s="437"/>
      <c r="NG122" s="437"/>
      <c r="NH122" s="437"/>
      <c r="NI122" s="437"/>
      <c r="NJ122" s="437"/>
      <c r="NK122" s="437"/>
      <c r="NL122" s="437"/>
      <c r="NM122" s="437"/>
      <c r="NN122" s="437"/>
      <c r="NO122" s="437"/>
      <c r="NP122" s="437"/>
      <c r="NQ122" s="437"/>
      <c r="NR122" s="437"/>
      <c r="NS122" s="437"/>
      <c r="NT122" s="437"/>
      <c r="NU122" s="437"/>
      <c r="NV122" s="437"/>
      <c r="NW122" s="437"/>
      <c r="NX122" s="437"/>
      <c r="NY122" s="437"/>
      <c r="NZ122" s="437"/>
      <c r="OA122" s="437"/>
      <c r="OB122" s="437"/>
      <c r="OC122" s="437"/>
      <c r="OD122" s="437"/>
      <c r="OE122" s="437"/>
      <c r="OF122" s="437"/>
      <c r="OG122" s="437"/>
      <c r="OH122" s="437"/>
      <c r="OI122" s="437"/>
      <c r="OJ122" s="437"/>
      <c r="OK122" s="437"/>
      <c r="OL122" s="437"/>
      <c r="OM122" s="437"/>
      <c r="ON122" s="437"/>
      <c r="OO122" s="437"/>
      <c r="OP122" s="437"/>
      <c r="OQ122" s="437"/>
      <c r="OR122" s="437"/>
      <c r="OS122" s="437"/>
      <c r="OT122" s="437"/>
      <c r="OU122" s="437"/>
      <c r="OV122" s="437"/>
      <c r="OW122" s="437"/>
      <c r="OX122" s="437"/>
      <c r="OY122" s="437"/>
      <c r="OZ122" s="437"/>
      <c r="PA122" s="437"/>
      <c r="PB122" s="437"/>
      <c r="PC122" s="437"/>
      <c r="PD122" s="437"/>
      <c r="PE122" s="437"/>
      <c r="PF122" s="437"/>
      <c r="PG122" s="437"/>
      <c r="PH122" s="437"/>
      <c r="PI122" s="437"/>
      <c r="PJ122" s="437"/>
      <c r="PK122" s="437"/>
      <c r="PL122" s="437"/>
      <c r="PM122" s="437"/>
      <c r="PN122" s="437"/>
      <c r="PO122" s="437"/>
      <c r="PP122" s="437"/>
      <c r="PQ122" s="437"/>
      <c r="PR122" s="437"/>
      <c r="PS122" s="437"/>
      <c r="PT122" s="437"/>
      <c r="PU122" s="437"/>
      <c r="PV122" s="437"/>
      <c r="PW122" s="437"/>
      <c r="PX122" s="437"/>
      <c r="PY122" s="437"/>
      <c r="PZ122" s="437"/>
      <c r="QA122" s="437"/>
      <c r="QB122" s="437"/>
      <c r="QC122" s="437"/>
      <c r="QD122" s="437"/>
      <c r="QE122" s="437"/>
      <c r="QF122" s="437"/>
      <c r="QG122" s="437"/>
      <c r="QH122" s="437"/>
      <c r="QI122" s="437"/>
      <c r="QJ122" s="437"/>
      <c r="QK122" s="437"/>
      <c r="QL122" s="437"/>
      <c r="QM122" s="437"/>
      <c r="QN122" s="437"/>
      <c r="QO122" s="437"/>
      <c r="QP122" s="437"/>
      <c r="QQ122" s="437"/>
      <c r="QR122" s="437"/>
      <c r="QS122" s="437"/>
      <c r="QT122" s="437"/>
      <c r="QU122" s="437"/>
      <c r="QV122" s="437"/>
      <c r="QW122" s="437"/>
      <c r="QX122" s="437"/>
      <c r="QY122" s="437"/>
      <c r="QZ122" s="437"/>
      <c r="RA122" s="437"/>
      <c r="RB122" s="437"/>
      <c r="RC122" s="437"/>
      <c r="RD122" s="437"/>
      <c r="RE122" s="437"/>
      <c r="RF122" s="437"/>
      <c r="RG122" s="437"/>
      <c r="RH122" s="437"/>
      <c r="RI122" s="437"/>
      <c r="RJ122" s="437"/>
      <c r="RK122" s="437"/>
      <c r="RL122" s="437"/>
      <c r="RM122" s="437"/>
      <c r="RN122" s="437"/>
      <c r="RO122" s="437"/>
      <c r="RP122" s="437"/>
      <c r="RQ122" s="437"/>
      <c r="RR122" s="437"/>
      <c r="RS122" s="437"/>
      <c r="RT122" s="437"/>
      <c r="RU122" s="437"/>
      <c r="RV122" s="437"/>
      <c r="RW122" s="437"/>
      <c r="RX122" s="437"/>
      <c r="RY122" s="437"/>
      <c r="RZ122" s="437"/>
      <c r="SA122" s="437"/>
      <c r="SB122" s="437"/>
      <c r="SC122" s="437"/>
      <c r="SD122" s="437"/>
      <c r="SE122" s="437"/>
      <c r="SF122" s="437"/>
      <c r="SG122" s="437"/>
      <c r="SH122" s="437"/>
      <c r="SI122" s="437"/>
      <c r="SJ122" s="437"/>
      <c r="SK122" s="437"/>
      <c r="SL122" s="437"/>
      <c r="SM122" s="437"/>
      <c r="SN122" s="437"/>
      <c r="SO122" s="437"/>
      <c r="SP122" s="437"/>
      <c r="SQ122" s="437"/>
      <c r="SR122" s="437"/>
      <c r="SS122" s="437"/>
      <c r="ST122" s="437"/>
      <c r="SU122" s="437"/>
      <c r="SV122" s="437"/>
      <c r="SW122" s="437"/>
      <c r="SX122" s="437"/>
      <c r="SY122" s="437"/>
      <c r="SZ122" s="437"/>
      <c r="TA122" s="437"/>
      <c r="TB122" s="437"/>
      <c r="TC122" s="437"/>
      <c r="TD122" s="437"/>
      <c r="TE122" s="437"/>
      <c r="TF122" s="437"/>
      <c r="TG122" s="437"/>
      <c r="TH122" s="437"/>
      <c r="TI122" s="437"/>
      <c r="TJ122" s="437"/>
      <c r="TK122" s="437"/>
      <c r="TL122" s="437"/>
      <c r="TM122" s="437"/>
      <c r="TN122" s="437"/>
      <c r="TO122" s="437"/>
      <c r="TP122" s="437"/>
      <c r="TQ122" s="437"/>
      <c r="TR122" s="437"/>
      <c r="TS122" s="437"/>
      <c r="TT122" s="437"/>
      <c r="TU122" s="437"/>
      <c r="TV122" s="437"/>
      <c r="TW122" s="437"/>
      <c r="TX122" s="437"/>
      <c r="TY122" s="437"/>
      <c r="TZ122" s="437"/>
      <c r="UA122" s="437"/>
      <c r="UB122" s="437"/>
      <c r="UC122" s="437"/>
      <c r="UD122" s="437"/>
      <c r="UE122" s="437"/>
      <c r="UF122" s="437"/>
      <c r="UG122" s="437"/>
      <c r="UH122" s="437"/>
      <c r="UI122" s="437"/>
      <c r="UJ122" s="437"/>
      <c r="UK122" s="437"/>
      <c r="UL122" s="437"/>
      <c r="UM122" s="437"/>
      <c r="UN122" s="437"/>
      <c r="UO122" s="437"/>
      <c r="UP122" s="437"/>
      <c r="UQ122" s="437"/>
      <c r="UR122" s="437"/>
      <c r="US122" s="437"/>
      <c r="UT122" s="437"/>
      <c r="UU122" s="437"/>
      <c r="UV122" s="437"/>
      <c r="UW122" s="437"/>
      <c r="UX122" s="437"/>
      <c r="UY122" s="437"/>
      <c r="UZ122" s="437"/>
      <c r="VA122" s="437"/>
      <c r="VB122" s="437"/>
      <c r="VC122" s="437"/>
      <c r="VD122" s="437"/>
      <c r="VE122" s="437"/>
      <c r="VF122" s="437"/>
      <c r="VG122" s="437"/>
      <c r="VH122" s="437"/>
      <c r="VI122" s="437"/>
      <c r="VJ122" s="437"/>
      <c r="VK122" s="437"/>
      <c r="VL122" s="437"/>
      <c r="VM122" s="437"/>
      <c r="VN122" s="437"/>
      <c r="VO122" s="437"/>
      <c r="VP122" s="437"/>
      <c r="VQ122" s="437"/>
      <c r="VR122" s="437"/>
      <c r="VS122" s="437"/>
      <c r="VT122" s="437"/>
      <c r="VU122" s="437"/>
      <c r="VV122" s="437"/>
      <c r="VW122" s="437"/>
      <c r="VX122" s="437"/>
      <c r="VY122" s="437"/>
      <c r="VZ122" s="437"/>
      <c r="WA122" s="437"/>
      <c r="WB122" s="437"/>
      <c r="WC122" s="437"/>
      <c r="WD122" s="437"/>
      <c r="WE122" s="437"/>
      <c r="WF122" s="437"/>
      <c r="WG122" s="437"/>
      <c r="WH122" s="437"/>
      <c r="WI122" s="437"/>
      <c r="WJ122" s="437"/>
      <c r="WK122" s="437"/>
      <c r="WL122" s="437"/>
      <c r="WM122" s="437"/>
      <c r="WN122" s="437"/>
      <c r="WO122" s="437"/>
      <c r="WP122" s="437"/>
      <c r="WQ122" s="437"/>
      <c r="WR122" s="437"/>
      <c r="WS122" s="437"/>
      <c r="WT122" s="437"/>
      <c r="WU122" s="437"/>
      <c r="WV122" s="437"/>
      <c r="WW122" s="437"/>
      <c r="WX122" s="437"/>
      <c r="WY122" s="437"/>
      <c r="WZ122" s="437"/>
      <c r="XA122" s="437"/>
      <c r="XB122" s="437"/>
      <c r="XC122" s="437"/>
      <c r="XD122" s="437"/>
      <c r="XE122" s="437"/>
      <c r="XF122" s="437"/>
      <c r="XG122" s="437"/>
      <c r="XH122" s="437"/>
      <c r="XI122" s="437"/>
      <c r="XJ122" s="437"/>
      <c r="XK122" s="437"/>
      <c r="XL122" s="437"/>
      <c r="XM122" s="437"/>
      <c r="XN122" s="437"/>
      <c r="XO122" s="437"/>
      <c r="XP122" s="437"/>
      <c r="XQ122" s="437"/>
      <c r="XR122" s="437"/>
      <c r="XS122" s="437"/>
      <c r="XT122" s="437"/>
      <c r="XU122" s="437"/>
      <c r="XV122" s="437"/>
      <c r="XW122" s="437"/>
      <c r="XX122" s="437"/>
      <c r="XY122" s="437"/>
      <c r="XZ122" s="437"/>
      <c r="YA122" s="437"/>
      <c r="YB122" s="437"/>
      <c r="YC122" s="437"/>
      <c r="YD122" s="437"/>
      <c r="YE122" s="437"/>
      <c r="YF122" s="437"/>
      <c r="YG122" s="437"/>
      <c r="YH122" s="437"/>
      <c r="YI122" s="437"/>
      <c r="YJ122" s="437"/>
      <c r="YK122" s="437"/>
      <c r="YL122" s="437"/>
      <c r="YM122" s="437"/>
      <c r="YN122" s="437"/>
      <c r="YO122" s="437"/>
      <c r="YP122" s="437"/>
      <c r="YQ122" s="437"/>
      <c r="YR122" s="437"/>
      <c r="YS122" s="437"/>
      <c r="YT122" s="437"/>
      <c r="YU122" s="437"/>
      <c r="YV122" s="437"/>
      <c r="YW122" s="437"/>
      <c r="YX122" s="437"/>
      <c r="YY122" s="437"/>
      <c r="YZ122" s="437"/>
      <c r="ZA122" s="437"/>
      <c r="ZB122" s="437"/>
      <c r="ZC122" s="437"/>
      <c r="ZD122" s="437"/>
      <c r="ZE122" s="437"/>
      <c r="ZF122" s="437"/>
      <c r="ZG122" s="437"/>
      <c r="ZH122" s="437"/>
      <c r="ZI122" s="437"/>
      <c r="ZJ122" s="437"/>
      <c r="ZK122" s="437"/>
      <c r="ZL122" s="437"/>
      <c r="ZM122" s="437"/>
      <c r="ZN122" s="437"/>
      <c r="ZO122" s="437"/>
      <c r="ZP122" s="437"/>
      <c r="ZQ122" s="437"/>
      <c r="ZR122" s="437"/>
      <c r="ZS122" s="437"/>
      <c r="ZT122" s="437"/>
      <c r="ZU122" s="437"/>
      <c r="ZV122" s="437"/>
      <c r="ZW122" s="437"/>
      <c r="ZX122" s="437"/>
      <c r="ZY122" s="437"/>
      <c r="ZZ122" s="437"/>
      <c r="AAA122" s="437"/>
      <c r="AAB122" s="437"/>
      <c r="AAC122" s="437"/>
      <c r="AAD122" s="437"/>
      <c r="AAE122" s="437"/>
      <c r="AAF122" s="437"/>
      <c r="AAG122" s="437"/>
      <c r="AAH122" s="437"/>
      <c r="AAI122" s="437"/>
      <c r="AAJ122" s="437"/>
      <c r="AAK122" s="437"/>
      <c r="AAL122" s="437"/>
      <c r="AAM122" s="437"/>
      <c r="AAN122" s="437"/>
      <c r="AAO122" s="437"/>
      <c r="AAP122" s="437"/>
      <c r="AAQ122" s="437"/>
      <c r="AAR122" s="437"/>
      <c r="AAS122" s="437"/>
      <c r="AAT122" s="437"/>
      <c r="AAU122" s="437"/>
      <c r="AAV122" s="437"/>
      <c r="AAW122" s="437"/>
      <c r="AAX122" s="437"/>
      <c r="AAY122" s="437"/>
      <c r="AAZ122" s="437"/>
      <c r="ABA122" s="437"/>
      <c r="ABB122" s="437"/>
      <c r="ABC122" s="437"/>
      <c r="ABD122" s="437"/>
      <c r="ABE122" s="437"/>
      <c r="ABF122" s="437"/>
      <c r="ABG122" s="437"/>
      <c r="ABH122" s="437"/>
      <c r="ABI122" s="437"/>
      <c r="ABJ122" s="437"/>
      <c r="ABK122" s="437"/>
      <c r="ABL122" s="437"/>
      <c r="ABM122" s="437"/>
      <c r="ABN122" s="437"/>
      <c r="ABO122" s="437"/>
      <c r="ABP122" s="437"/>
      <c r="ABQ122" s="437"/>
      <c r="ABR122" s="437"/>
      <c r="ABS122" s="437"/>
      <c r="ABT122" s="437"/>
      <c r="ABU122" s="437"/>
      <c r="ABV122" s="437"/>
      <c r="ABW122" s="437"/>
      <c r="ABX122" s="437"/>
      <c r="ABY122" s="437"/>
      <c r="ABZ122" s="437"/>
      <c r="ACA122" s="437"/>
      <c r="ACB122" s="437"/>
      <c r="ACC122" s="437"/>
      <c r="ACD122" s="437"/>
      <c r="ACE122" s="437"/>
      <c r="ACF122" s="437"/>
      <c r="ACG122" s="437"/>
      <c r="ACH122" s="437"/>
      <c r="ACI122" s="437"/>
      <c r="ACJ122" s="437"/>
      <c r="ACK122" s="437"/>
      <c r="ACL122" s="437"/>
      <c r="ACM122" s="437"/>
      <c r="ACN122" s="437"/>
      <c r="ACO122" s="437"/>
      <c r="ACP122" s="437"/>
      <c r="ACQ122" s="437"/>
      <c r="ACR122" s="437"/>
      <c r="ACS122" s="437"/>
      <c r="ACT122" s="437"/>
      <c r="ACU122" s="437"/>
      <c r="ACV122" s="437"/>
      <c r="ACW122" s="437"/>
      <c r="ACX122" s="437"/>
      <c r="ACY122" s="437"/>
      <c r="ACZ122" s="437"/>
      <c r="ADA122" s="437"/>
      <c r="ADB122" s="437"/>
      <c r="ADC122" s="437"/>
      <c r="ADD122" s="437"/>
      <c r="ADE122" s="437"/>
      <c r="ADF122" s="437"/>
      <c r="ADG122" s="437"/>
      <c r="ADH122" s="437"/>
      <c r="ADI122" s="437"/>
      <c r="ADJ122" s="437"/>
      <c r="ADK122" s="437"/>
      <c r="ADL122" s="437"/>
      <c r="ADM122" s="437"/>
      <c r="ADN122" s="437"/>
      <c r="ADO122" s="437"/>
      <c r="ADP122" s="437"/>
      <c r="ADQ122" s="437"/>
      <c r="ADR122" s="437"/>
      <c r="ADS122" s="437"/>
      <c r="ADT122" s="437"/>
      <c r="ADU122" s="437"/>
      <c r="ADV122" s="437"/>
      <c r="ADW122" s="437"/>
      <c r="ADX122" s="437"/>
      <c r="ADY122" s="437"/>
      <c r="ADZ122" s="437"/>
      <c r="AEA122" s="437"/>
      <c r="AEB122" s="437"/>
      <c r="AEC122" s="437"/>
      <c r="AED122" s="437"/>
      <c r="AEE122" s="437"/>
      <c r="AEF122" s="437"/>
      <c r="AEG122" s="437"/>
      <c r="AEH122" s="437"/>
      <c r="AEI122" s="437"/>
      <c r="AEJ122" s="437"/>
      <c r="AEK122" s="437"/>
      <c r="AEL122" s="437"/>
      <c r="AEM122" s="437"/>
      <c r="AEN122" s="437"/>
      <c r="AEO122" s="437"/>
      <c r="AEP122" s="437"/>
      <c r="AEQ122" s="437"/>
      <c r="AER122" s="437"/>
      <c r="AES122" s="437"/>
      <c r="AET122" s="437"/>
      <c r="AEU122" s="437"/>
      <c r="AEV122" s="437"/>
      <c r="AEW122" s="437"/>
      <c r="AEX122" s="437"/>
      <c r="AEY122" s="437"/>
      <c r="AEZ122" s="437"/>
      <c r="AFA122" s="437"/>
      <c r="AFB122" s="437"/>
      <c r="AFC122" s="437"/>
      <c r="AFD122" s="437"/>
      <c r="AFE122" s="437"/>
      <c r="AFF122" s="437"/>
      <c r="AFG122" s="437"/>
      <c r="AFH122" s="437"/>
      <c r="AFI122" s="437"/>
      <c r="AFJ122" s="437"/>
      <c r="AFK122" s="437"/>
      <c r="AFL122" s="437"/>
      <c r="AFM122" s="437"/>
      <c r="AFN122" s="437"/>
      <c r="AFO122" s="437"/>
      <c r="AFP122" s="437"/>
      <c r="AFQ122" s="437"/>
      <c r="AFR122" s="437"/>
      <c r="AFS122" s="437"/>
      <c r="AFT122" s="437"/>
      <c r="AFU122" s="437"/>
      <c r="AFV122" s="437"/>
      <c r="AFW122" s="437"/>
      <c r="AFX122" s="437"/>
      <c r="AFY122" s="437"/>
      <c r="AFZ122" s="437"/>
      <c r="AGA122" s="437"/>
      <c r="AGB122" s="437"/>
      <c r="AGC122" s="437"/>
      <c r="AGD122" s="437"/>
      <c r="AGE122" s="437"/>
      <c r="AGF122" s="437"/>
      <c r="AGG122" s="437"/>
      <c r="AGH122" s="437"/>
      <c r="AGI122" s="437"/>
      <c r="AGJ122" s="437"/>
      <c r="AGK122" s="437"/>
      <c r="AGL122" s="437"/>
      <c r="AGM122" s="437"/>
      <c r="AGN122" s="437"/>
      <c r="AGO122" s="437"/>
      <c r="AGP122" s="437"/>
      <c r="AGQ122" s="437"/>
      <c r="AGR122" s="437"/>
      <c r="AGS122" s="437"/>
      <c r="AGT122" s="437"/>
      <c r="AGU122" s="437"/>
      <c r="AGV122" s="437"/>
      <c r="AGW122" s="437"/>
      <c r="AGX122" s="437"/>
      <c r="AGY122" s="437"/>
      <c r="AGZ122" s="437"/>
      <c r="AHA122" s="437"/>
      <c r="AHB122" s="437"/>
      <c r="AHC122" s="437"/>
      <c r="AHD122" s="437"/>
      <c r="AHE122" s="437"/>
      <c r="AHF122" s="437"/>
      <c r="AHG122" s="437"/>
      <c r="AHH122" s="437"/>
      <c r="AHI122" s="437"/>
      <c r="AHJ122" s="437"/>
      <c r="AHK122" s="437"/>
      <c r="AHL122" s="437"/>
      <c r="AHM122" s="437"/>
      <c r="AHN122" s="437"/>
      <c r="AHO122" s="437"/>
      <c r="AHP122" s="437"/>
      <c r="AHQ122" s="437"/>
      <c r="AHR122" s="437"/>
      <c r="AHS122" s="437"/>
      <c r="AHT122" s="437"/>
      <c r="AHU122" s="437"/>
      <c r="AHV122" s="437"/>
      <c r="AHW122" s="437"/>
      <c r="AHX122" s="437"/>
      <c r="AHY122" s="437"/>
      <c r="AHZ122" s="437"/>
      <c r="AIA122" s="437"/>
      <c r="AIB122" s="437"/>
      <c r="AIC122" s="437"/>
      <c r="AID122" s="437"/>
      <c r="AIE122" s="437"/>
      <c r="AIF122" s="437"/>
      <c r="AIG122" s="437"/>
      <c r="AIH122" s="437"/>
      <c r="AII122" s="437"/>
      <c r="AIJ122" s="437"/>
      <c r="AIK122" s="437"/>
      <c r="AIL122" s="437"/>
      <c r="AIM122" s="437"/>
      <c r="AIN122" s="437"/>
      <c r="AIO122" s="437"/>
      <c r="AIP122" s="437"/>
      <c r="AIQ122" s="437"/>
      <c r="AIR122" s="437"/>
      <c r="AIS122" s="437"/>
      <c r="AIT122" s="437"/>
      <c r="AIU122" s="437"/>
      <c r="AIV122" s="437"/>
      <c r="AIW122" s="437"/>
      <c r="AIX122" s="437"/>
      <c r="AIY122" s="437"/>
      <c r="AIZ122" s="437"/>
      <c r="AJA122" s="437"/>
      <c r="AJB122" s="437"/>
      <c r="AJC122" s="437"/>
      <c r="AJD122" s="437"/>
      <c r="AJE122" s="437"/>
      <c r="AJF122" s="437"/>
      <c r="AJG122" s="437"/>
      <c r="AJH122" s="437"/>
      <c r="AJI122" s="437"/>
      <c r="AJJ122" s="437"/>
      <c r="AJK122" s="437"/>
      <c r="AJL122" s="437"/>
      <c r="AJM122" s="437"/>
      <c r="AJN122" s="437"/>
      <c r="AJO122" s="437"/>
      <c r="AJP122" s="437"/>
      <c r="AJQ122" s="437"/>
      <c r="AJR122" s="437"/>
      <c r="AJS122" s="437"/>
      <c r="AJT122" s="437"/>
      <c r="AJU122" s="437"/>
      <c r="AJV122" s="437"/>
      <c r="AJW122" s="437"/>
      <c r="AJX122" s="437"/>
      <c r="AJY122" s="437"/>
      <c r="AJZ122" s="437"/>
      <c r="AKA122" s="437"/>
      <c r="AKB122" s="437"/>
      <c r="AKC122" s="437"/>
      <c r="AKD122" s="437"/>
      <c r="AKE122" s="437"/>
      <c r="AKF122" s="437"/>
      <c r="AKG122" s="437"/>
      <c r="AKH122" s="437"/>
      <c r="AKI122" s="437"/>
      <c r="AKJ122" s="437"/>
      <c r="AKK122" s="437"/>
      <c r="AKL122" s="437"/>
      <c r="AKM122" s="437"/>
      <c r="AKN122" s="437"/>
      <c r="AKO122" s="437"/>
      <c r="AKP122" s="437"/>
      <c r="AKQ122" s="437"/>
      <c r="AKR122" s="437"/>
      <c r="AKS122" s="437"/>
      <c r="AKT122" s="437"/>
      <c r="AKU122" s="437"/>
      <c r="AKV122" s="437"/>
      <c r="AKW122" s="437"/>
      <c r="AKX122" s="437"/>
      <c r="AKY122" s="437"/>
      <c r="AKZ122" s="437"/>
      <c r="ALA122" s="437"/>
      <c r="ALB122" s="437"/>
      <c r="ALC122" s="437"/>
      <c r="ALD122" s="437"/>
      <c r="ALE122" s="437"/>
      <c r="ALF122" s="437"/>
      <c r="ALG122" s="437"/>
      <c r="ALH122" s="437"/>
      <c r="ALI122" s="437"/>
      <c r="ALJ122" s="437"/>
      <c r="ALK122" s="437"/>
      <c r="ALL122" s="437"/>
      <c r="ALM122" s="437"/>
      <c r="ALN122" s="437"/>
      <c r="ALO122" s="437"/>
      <c r="ALP122" s="437"/>
      <c r="ALQ122" s="437"/>
      <c r="ALR122" s="437"/>
      <c r="ALS122" s="437"/>
      <c r="ALT122" s="437"/>
      <c r="ALU122" s="437"/>
      <c r="ALV122" s="437"/>
      <c r="ALW122" s="437"/>
      <c r="ALX122" s="437"/>
      <c r="ALY122" s="437"/>
      <c r="ALZ122" s="437"/>
      <c r="AMA122" s="437"/>
      <c r="AMB122" s="437"/>
      <c r="AMC122" s="437"/>
      <c r="AMD122" s="437"/>
      <c r="AME122" s="437"/>
      <c r="AMF122" s="437"/>
      <c r="AMG122" s="437"/>
      <c r="AMH122" s="437"/>
      <c r="AMI122" s="437"/>
      <c r="AMJ122" s="437"/>
      <c r="AMK122" s="437"/>
      <c r="AML122" s="437"/>
      <c r="AMM122" s="437"/>
      <c r="AMN122" s="437"/>
      <c r="AMO122" s="437"/>
      <c r="AMP122" s="437"/>
      <c r="AMQ122" s="437"/>
      <c r="AMR122" s="437"/>
      <c r="AMS122" s="437"/>
      <c r="AMT122" s="437"/>
      <c r="AMU122" s="437"/>
      <c r="AMV122" s="437"/>
      <c r="AMW122" s="437"/>
      <c r="AMX122" s="437"/>
      <c r="AMY122" s="437"/>
      <c r="AMZ122" s="437"/>
      <c r="ANA122" s="437"/>
      <c r="ANB122" s="437"/>
      <c r="ANC122" s="437"/>
      <c r="AND122" s="437"/>
      <c r="ANE122" s="437"/>
      <c r="ANF122" s="437"/>
      <c r="ANG122" s="437"/>
      <c r="ANH122" s="437"/>
      <c r="ANI122" s="437"/>
      <c r="ANJ122" s="437"/>
      <c r="ANK122" s="437"/>
      <c r="ANL122" s="437"/>
      <c r="ANM122" s="437"/>
      <c r="ANN122" s="437"/>
      <c r="ANO122" s="437"/>
      <c r="ANP122" s="437"/>
      <c r="ANQ122" s="437"/>
      <c r="ANR122" s="437"/>
      <c r="ANS122" s="437"/>
      <c r="ANT122" s="437"/>
      <c r="ANU122" s="437"/>
      <c r="ANV122" s="437"/>
      <c r="ANW122" s="437"/>
      <c r="ANX122" s="437"/>
      <c r="ANY122" s="437"/>
      <c r="ANZ122" s="437"/>
      <c r="AOA122" s="437"/>
      <c r="AOB122" s="437"/>
      <c r="AOC122" s="437"/>
      <c r="AOD122" s="437"/>
      <c r="AOE122" s="437"/>
      <c r="AOF122" s="437"/>
      <c r="AOG122" s="437"/>
      <c r="AOH122" s="437"/>
      <c r="AOI122" s="437"/>
      <c r="AOJ122" s="437"/>
      <c r="AOK122" s="437"/>
      <c r="AOL122" s="437"/>
      <c r="AOM122" s="437"/>
      <c r="AON122" s="437"/>
      <c r="AOO122" s="437"/>
      <c r="AOP122" s="437"/>
      <c r="AOQ122" s="437"/>
      <c r="AOR122" s="437"/>
      <c r="AOS122" s="437"/>
      <c r="AOT122" s="437"/>
      <c r="AOU122" s="437"/>
      <c r="AOV122" s="437"/>
      <c r="AOW122" s="437"/>
      <c r="AOX122" s="437"/>
      <c r="AOY122" s="437"/>
      <c r="AOZ122" s="437"/>
      <c r="APA122" s="437"/>
      <c r="APB122" s="437"/>
      <c r="APC122" s="437"/>
      <c r="APD122" s="437"/>
      <c r="APE122" s="437"/>
      <c r="APF122" s="437"/>
      <c r="APG122" s="437"/>
      <c r="APH122" s="437"/>
      <c r="API122" s="437"/>
      <c r="APJ122" s="437"/>
      <c r="APK122" s="437"/>
      <c r="APL122" s="437"/>
      <c r="APM122" s="437"/>
      <c r="APN122" s="437"/>
      <c r="APO122" s="437"/>
      <c r="APP122" s="437"/>
      <c r="APQ122" s="437"/>
      <c r="APR122" s="437"/>
      <c r="APS122" s="437"/>
      <c r="APT122" s="437"/>
      <c r="APU122" s="437"/>
      <c r="APV122" s="437"/>
      <c r="APW122" s="437"/>
      <c r="APX122" s="437"/>
      <c r="APY122" s="437"/>
      <c r="APZ122" s="437"/>
      <c r="AQA122" s="437"/>
      <c r="AQB122" s="437"/>
      <c r="AQC122" s="437"/>
      <c r="AQD122" s="437"/>
      <c r="AQE122" s="437"/>
      <c r="AQF122" s="437"/>
      <c r="AQG122" s="437"/>
      <c r="AQH122" s="437"/>
      <c r="AQI122" s="437"/>
      <c r="AQJ122" s="437"/>
      <c r="AQK122" s="437"/>
      <c r="AQL122" s="437"/>
      <c r="AQM122" s="437"/>
      <c r="AQN122" s="437"/>
      <c r="AQO122" s="437"/>
      <c r="AQP122" s="437"/>
      <c r="AQQ122" s="437"/>
      <c r="AQR122" s="437"/>
      <c r="AQS122" s="437"/>
      <c r="AQT122" s="437"/>
      <c r="AQU122" s="437"/>
      <c r="AQV122" s="437"/>
      <c r="AQW122" s="437"/>
      <c r="AQX122" s="437"/>
      <c r="AQY122" s="437"/>
      <c r="AQZ122" s="437"/>
      <c r="ARA122" s="437"/>
      <c r="ARB122" s="437"/>
      <c r="ARC122" s="437"/>
      <c r="ARD122" s="437"/>
      <c r="ARE122" s="437"/>
      <c r="ARF122" s="437"/>
      <c r="ARG122" s="437"/>
      <c r="ARH122" s="437"/>
      <c r="ARI122" s="437"/>
      <c r="ARJ122" s="437"/>
      <c r="ARK122" s="437"/>
      <c r="ARL122" s="437"/>
      <c r="ARM122" s="437"/>
      <c r="ARN122" s="437"/>
      <c r="ARO122" s="437"/>
      <c r="ARP122" s="437"/>
      <c r="ARQ122" s="437"/>
      <c r="ARR122" s="437"/>
      <c r="ARS122" s="437"/>
      <c r="ART122" s="437"/>
      <c r="ARU122" s="437"/>
      <c r="ARV122" s="437"/>
      <c r="ARW122" s="437"/>
      <c r="ARX122" s="437"/>
      <c r="ARY122" s="437"/>
      <c r="ARZ122" s="437"/>
      <c r="ASA122" s="437"/>
      <c r="ASB122" s="437"/>
      <c r="ASC122" s="437"/>
      <c r="ASD122" s="437"/>
      <c r="ASE122" s="437"/>
      <c r="ASF122" s="437"/>
      <c r="ASG122" s="437"/>
      <c r="ASH122" s="437"/>
      <c r="ASI122" s="437"/>
      <c r="ASJ122" s="437"/>
      <c r="ASK122" s="437"/>
      <c r="ASL122" s="437"/>
      <c r="ASM122" s="437"/>
      <c r="ASN122" s="437"/>
      <c r="ASO122" s="437"/>
      <c r="ASP122" s="437"/>
      <c r="ASQ122" s="437"/>
      <c r="ASR122" s="437"/>
      <c r="ASS122" s="437"/>
      <c r="AST122" s="437"/>
      <c r="ASU122" s="437"/>
      <c r="ASV122" s="437"/>
      <c r="ASW122" s="437"/>
      <c r="ASX122" s="437"/>
      <c r="ASY122" s="437"/>
      <c r="ASZ122" s="437"/>
      <c r="ATA122" s="437"/>
      <c r="ATB122" s="437"/>
      <c r="ATC122" s="437"/>
      <c r="ATD122" s="437"/>
      <c r="ATE122" s="437"/>
      <c r="ATF122" s="437"/>
      <c r="ATG122" s="437"/>
      <c r="ATH122" s="437"/>
      <c r="ATI122" s="437"/>
    </row>
    <row r="123" spans="1:1205" s="25" customFormat="1" ht="15.75" customHeight="1" x14ac:dyDescent="0.3">
      <c r="A123" s="547" t="s">
        <v>501</v>
      </c>
      <c r="B123" s="61" t="s">
        <v>19</v>
      </c>
      <c r="C123" s="597" t="s">
        <v>380</v>
      </c>
      <c r="D123" s="225"/>
      <c r="E123" s="408" t="str">
        <f>IF(D123*14=0,"",D123*14)</f>
        <v/>
      </c>
      <c r="F123" s="108"/>
      <c r="G123" s="408" t="str">
        <f>IF(F123*14=0,"",F123*14)</f>
        <v/>
      </c>
      <c r="H123" s="108"/>
      <c r="I123" s="109"/>
      <c r="J123" s="56"/>
      <c r="K123" s="408" t="str">
        <f>IF(J123*14=0,"",J123*14)</f>
        <v/>
      </c>
      <c r="L123" s="55"/>
      <c r="M123" s="408" t="str">
        <f>IF(L123*14=0,"",L123*14)</f>
        <v/>
      </c>
      <c r="N123" s="407"/>
      <c r="O123" s="59"/>
      <c r="P123" s="55"/>
      <c r="Q123" s="5" t="str">
        <f>IF(P123*14=0,"",P123*14)</f>
        <v/>
      </c>
      <c r="R123" s="55"/>
      <c r="S123" s="5" t="str">
        <f>IF(R123*14=0,"",R123*14)</f>
        <v/>
      </c>
      <c r="T123" s="55"/>
      <c r="U123" s="413"/>
      <c r="V123" s="411"/>
      <c r="W123" s="5" t="str">
        <f>IF(V123*14=0,"",V123*14)</f>
        <v/>
      </c>
      <c r="X123" s="407"/>
      <c r="Y123" s="408" t="str">
        <f>IF(X123*14=0,"",X123*14)</f>
        <v/>
      </c>
      <c r="Z123" s="407"/>
      <c r="AA123" s="412"/>
      <c r="AB123" s="407"/>
      <c r="AC123" s="408" t="str">
        <f>IF(AB123*14=0,"",AB123*14)</f>
        <v/>
      </c>
      <c r="AD123" s="407"/>
      <c r="AE123" s="408" t="str">
        <f>IF(AD123*14=0,"",AD123*14)</f>
        <v/>
      </c>
      <c r="AF123" s="407"/>
      <c r="AG123" s="413"/>
      <c r="AH123" s="411"/>
      <c r="AI123" s="408" t="str">
        <f t="shared" si="96"/>
        <v/>
      </c>
      <c r="AJ123" s="407"/>
      <c r="AK123" s="408" t="str">
        <f t="shared" si="97"/>
        <v/>
      </c>
      <c r="AL123" s="407"/>
      <c r="AM123" s="412"/>
      <c r="AN123" s="411"/>
      <c r="AO123" s="408" t="str">
        <f>IF(AN123*14=0,"",AN123*14)</f>
        <v/>
      </c>
      <c r="AP123" s="410"/>
      <c r="AQ123" s="408" t="str">
        <f>IF(AP123*14=0,"",AP123*14)</f>
        <v/>
      </c>
      <c r="AR123" s="410"/>
      <c r="AS123" s="409"/>
      <c r="AT123" s="411">
        <v>1</v>
      </c>
      <c r="AU123" s="408">
        <f>IF(AT123*14=0,"",AT123*14)</f>
        <v>14</v>
      </c>
      <c r="AV123" s="410">
        <v>1</v>
      </c>
      <c r="AW123" s="5">
        <f>IF(AV123*14=0,"",AV123*14)</f>
        <v>14</v>
      </c>
      <c r="AX123" s="410">
        <v>4</v>
      </c>
      <c r="AY123" s="409" t="s">
        <v>67</v>
      </c>
      <c r="AZ123" s="458"/>
      <c r="BA123" s="459"/>
      <c r="BB123" s="459"/>
      <c r="BC123" s="460"/>
      <c r="BD123" s="461"/>
      <c r="BE123" s="462"/>
      <c r="BF123" s="482" t="s">
        <v>154</v>
      </c>
      <c r="BG123" s="517" t="s">
        <v>293</v>
      </c>
      <c r="MG123" s="437"/>
      <c r="MH123" s="437"/>
      <c r="MI123" s="437"/>
      <c r="MJ123" s="437"/>
      <c r="MK123" s="437"/>
      <c r="ML123" s="437"/>
      <c r="MM123" s="437"/>
      <c r="MN123" s="437"/>
      <c r="MO123" s="437"/>
      <c r="MP123" s="437"/>
      <c r="MQ123" s="437"/>
      <c r="MR123" s="437"/>
      <c r="MS123" s="437"/>
      <c r="MT123" s="437"/>
      <c r="MU123" s="437"/>
      <c r="MV123" s="437"/>
      <c r="MW123" s="437"/>
      <c r="MX123" s="437"/>
      <c r="MY123" s="437"/>
      <c r="MZ123" s="437"/>
      <c r="NA123" s="437"/>
      <c r="NB123" s="437"/>
      <c r="NC123" s="437"/>
      <c r="ND123" s="437"/>
      <c r="NE123" s="437"/>
      <c r="NF123" s="437"/>
      <c r="NG123" s="437"/>
      <c r="NH123" s="437"/>
      <c r="NI123" s="437"/>
      <c r="NJ123" s="437"/>
      <c r="NK123" s="437"/>
      <c r="NL123" s="437"/>
      <c r="NM123" s="437"/>
      <c r="NN123" s="437"/>
      <c r="NO123" s="437"/>
      <c r="NP123" s="437"/>
      <c r="NQ123" s="437"/>
      <c r="NR123" s="437"/>
      <c r="NS123" s="437"/>
      <c r="NT123" s="437"/>
      <c r="NU123" s="437"/>
      <c r="NV123" s="437"/>
      <c r="NW123" s="437"/>
      <c r="NX123" s="437"/>
      <c r="NY123" s="437"/>
      <c r="NZ123" s="437"/>
      <c r="OA123" s="437"/>
      <c r="OB123" s="437"/>
      <c r="OC123" s="437"/>
      <c r="OD123" s="437"/>
      <c r="OE123" s="437"/>
      <c r="OF123" s="437"/>
      <c r="OG123" s="437"/>
      <c r="OH123" s="437"/>
      <c r="OI123" s="437"/>
      <c r="OJ123" s="437"/>
      <c r="OK123" s="437"/>
      <c r="OL123" s="437"/>
      <c r="OM123" s="437"/>
      <c r="ON123" s="437"/>
      <c r="OO123" s="437"/>
      <c r="OP123" s="437"/>
      <c r="OQ123" s="437"/>
      <c r="OR123" s="437"/>
      <c r="OS123" s="437"/>
      <c r="OT123" s="437"/>
      <c r="OU123" s="437"/>
      <c r="OV123" s="437"/>
      <c r="OW123" s="437"/>
      <c r="OX123" s="437"/>
      <c r="OY123" s="437"/>
      <c r="OZ123" s="437"/>
      <c r="PA123" s="437"/>
      <c r="PB123" s="437"/>
      <c r="PC123" s="437"/>
      <c r="PD123" s="437"/>
      <c r="PE123" s="437"/>
      <c r="PF123" s="437"/>
      <c r="PG123" s="437"/>
      <c r="PH123" s="437"/>
      <c r="PI123" s="437"/>
      <c r="PJ123" s="437"/>
      <c r="PK123" s="437"/>
      <c r="PL123" s="437"/>
      <c r="PM123" s="437"/>
      <c r="PN123" s="437"/>
      <c r="PO123" s="437"/>
      <c r="PP123" s="437"/>
      <c r="PQ123" s="437"/>
      <c r="PR123" s="437"/>
      <c r="PS123" s="437"/>
      <c r="PT123" s="437"/>
      <c r="PU123" s="437"/>
      <c r="PV123" s="437"/>
      <c r="PW123" s="437"/>
      <c r="PX123" s="437"/>
      <c r="PY123" s="437"/>
      <c r="PZ123" s="437"/>
      <c r="QA123" s="437"/>
      <c r="QB123" s="437"/>
      <c r="QC123" s="437"/>
      <c r="QD123" s="437"/>
      <c r="QE123" s="437"/>
      <c r="QF123" s="437"/>
      <c r="QG123" s="437"/>
      <c r="QH123" s="437"/>
      <c r="QI123" s="437"/>
      <c r="QJ123" s="437"/>
      <c r="QK123" s="437"/>
      <c r="QL123" s="437"/>
      <c r="QM123" s="437"/>
      <c r="QN123" s="437"/>
      <c r="QO123" s="437"/>
      <c r="QP123" s="437"/>
      <c r="QQ123" s="437"/>
      <c r="QR123" s="437"/>
      <c r="QS123" s="437"/>
      <c r="QT123" s="437"/>
      <c r="QU123" s="437"/>
      <c r="QV123" s="437"/>
      <c r="QW123" s="437"/>
      <c r="QX123" s="437"/>
      <c r="QY123" s="437"/>
      <c r="QZ123" s="437"/>
      <c r="RA123" s="437"/>
      <c r="RB123" s="437"/>
      <c r="RC123" s="437"/>
      <c r="RD123" s="437"/>
      <c r="RE123" s="437"/>
      <c r="RF123" s="437"/>
      <c r="RG123" s="437"/>
      <c r="RH123" s="437"/>
      <c r="RI123" s="437"/>
      <c r="RJ123" s="437"/>
      <c r="RK123" s="437"/>
      <c r="RL123" s="437"/>
      <c r="RM123" s="437"/>
      <c r="RN123" s="437"/>
      <c r="RO123" s="437"/>
      <c r="RP123" s="437"/>
      <c r="RQ123" s="437"/>
      <c r="RR123" s="437"/>
      <c r="RS123" s="437"/>
      <c r="RT123" s="437"/>
      <c r="RU123" s="437"/>
      <c r="RV123" s="437"/>
      <c r="RW123" s="437"/>
      <c r="RX123" s="437"/>
      <c r="RY123" s="437"/>
      <c r="RZ123" s="437"/>
      <c r="SA123" s="437"/>
      <c r="SB123" s="437"/>
      <c r="SC123" s="437"/>
      <c r="SD123" s="437"/>
      <c r="SE123" s="437"/>
      <c r="SF123" s="437"/>
      <c r="SG123" s="437"/>
      <c r="SH123" s="437"/>
      <c r="SI123" s="437"/>
      <c r="SJ123" s="437"/>
      <c r="SK123" s="437"/>
      <c r="SL123" s="437"/>
      <c r="SM123" s="437"/>
      <c r="SN123" s="437"/>
      <c r="SO123" s="437"/>
      <c r="SP123" s="437"/>
      <c r="SQ123" s="437"/>
      <c r="SR123" s="437"/>
      <c r="SS123" s="437"/>
      <c r="ST123" s="437"/>
      <c r="SU123" s="437"/>
      <c r="SV123" s="437"/>
      <c r="SW123" s="437"/>
      <c r="SX123" s="437"/>
      <c r="SY123" s="437"/>
      <c r="SZ123" s="437"/>
      <c r="TA123" s="437"/>
      <c r="TB123" s="437"/>
      <c r="TC123" s="437"/>
      <c r="TD123" s="437"/>
      <c r="TE123" s="437"/>
      <c r="TF123" s="437"/>
      <c r="TG123" s="437"/>
      <c r="TH123" s="437"/>
      <c r="TI123" s="437"/>
      <c r="TJ123" s="437"/>
      <c r="TK123" s="437"/>
      <c r="TL123" s="437"/>
      <c r="TM123" s="437"/>
      <c r="TN123" s="437"/>
      <c r="TO123" s="437"/>
      <c r="TP123" s="437"/>
      <c r="TQ123" s="437"/>
      <c r="TR123" s="437"/>
      <c r="TS123" s="437"/>
      <c r="TT123" s="437"/>
      <c r="TU123" s="437"/>
      <c r="TV123" s="437"/>
      <c r="TW123" s="437"/>
      <c r="TX123" s="437"/>
      <c r="TY123" s="437"/>
      <c r="TZ123" s="437"/>
      <c r="UA123" s="437"/>
      <c r="UB123" s="437"/>
      <c r="UC123" s="437"/>
      <c r="UD123" s="437"/>
      <c r="UE123" s="437"/>
      <c r="UF123" s="437"/>
      <c r="UG123" s="437"/>
      <c r="UH123" s="437"/>
      <c r="UI123" s="437"/>
      <c r="UJ123" s="437"/>
      <c r="UK123" s="437"/>
      <c r="UL123" s="437"/>
      <c r="UM123" s="437"/>
      <c r="UN123" s="437"/>
      <c r="UO123" s="437"/>
      <c r="UP123" s="437"/>
      <c r="UQ123" s="437"/>
      <c r="UR123" s="437"/>
      <c r="US123" s="437"/>
      <c r="UT123" s="437"/>
      <c r="UU123" s="437"/>
      <c r="UV123" s="437"/>
      <c r="UW123" s="437"/>
      <c r="UX123" s="437"/>
      <c r="UY123" s="437"/>
      <c r="UZ123" s="437"/>
      <c r="VA123" s="437"/>
      <c r="VB123" s="437"/>
      <c r="VC123" s="437"/>
      <c r="VD123" s="437"/>
      <c r="VE123" s="437"/>
      <c r="VF123" s="437"/>
      <c r="VG123" s="437"/>
      <c r="VH123" s="437"/>
      <c r="VI123" s="437"/>
      <c r="VJ123" s="437"/>
      <c r="VK123" s="437"/>
      <c r="VL123" s="437"/>
      <c r="VM123" s="437"/>
      <c r="VN123" s="437"/>
      <c r="VO123" s="437"/>
      <c r="VP123" s="437"/>
      <c r="VQ123" s="437"/>
      <c r="VR123" s="437"/>
      <c r="VS123" s="437"/>
      <c r="VT123" s="437"/>
      <c r="VU123" s="437"/>
      <c r="VV123" s="437"/>
      <c r="VW123" s="437"/>
      <c r="VX123" s="437"/>
      <c r="VY123" s="437"/>
      <c r="VZ123" s="437"/>
      <c r="WA123" s="437"/>
      <c r="WB123" s="437"/>
      <c r="WC123" s="437"/>
      <c r="WD123" s="437"/>
      <c r="WE123" s="437"/>
      <c r="WF123" s="437"/>
      <c r="WG123" s="437"/>
      <c r="WH123" s="437"/>
      <c r="WI123" s="437"/>
      <c r="WJ123" s="437"/>
      <c r="WK123" s="437"/>
      <c r="WL123" s="437"/>
      <c r="WM123" s="437"/>
      <c r="WN123" s="437"/>
      <c r="WO123" s="437"/>
      <c r="WP123" s="437"/>
      <c r="WQ123" s="437"/>
      <c r="WR123" s="437"/>
      <c r="WS123" s="437"/>
      <c r="WT123" s="437"/>
      <c r="WU123" s="437"/>
      <c r="WV123" s="437"/>
      <c r="WW123" s="437"/>
      <c r="WX123" s="437"/>
      <c r="WY123" s="437"/>
      <c r="WZ123" s="437"/>
      <c r="XA123" s="437"/>
      <c r="XB123" s="437"/>
      <c r="XC123" s="437"/>
      <c r="XD123" s="437"/>
      <c r="XE123" s="437"/>
      <c r="XF123" s="437"/>
      <c r="XG123" s="437"/>
      <c r="XH123" s="437"/>
      <c r="XI123" s="437"/>
      <c r="XJ123" s="437"/>
      <c r="XK123" s="437"/>
      <c r="XL123" s="437"/>
      <c r="XM123" s="437"/>
      <c r="XN123" s="437"/>
      <c r="XO123" s="437"/>
      <c r="XP123" s="437"/>
      <c r="XQ123" s="437"/>
      <c r="XR123" s="437"/>
      <c r="XS123" s="437"/>
      <c r="XT123" s="437"/>
      <c r="XU123" s="437"/>
      <c r="XV123" s="437"/>
      <c r="XW123" s="437"/>
      <c r="XX123" s="437"/>
      <c r="XY123" s="437"/>
      <c r="XZ123" s="437"/>
      <c r="YA123" s="437"/>
      <c r="YB123" s="437"/>
      <c r="YC123" s="437"/>
      <c r="YD123" s="437"/>
      <c r="YE123" s="437"/>
      <c r="YF123" s="437"/>
      <c r="YG123" s="437"/>
      <c r="YH123" s="437"/>
      <c r="YI123" s="437"/>
      <c r="YJ123" s="437"/>
      <c r="YK123" s="437"/>
      <c r="YL123" s="437"/>
      <c r="YM123" s="437"/>
      <c r="YN123" s="437"/>
      <c r="YO123" s="437"/>
      <c r="YP123" s="437"/>
      <c r="YQ123" s="437"/>
      <c r="YR123" s="437"/>
      <c r="YS123" s="437"/>
      <c r="YT123" s="437"/>
      <c r="YU123" s="437"/>
      <c r="YV123" s="437"/>
      <c r="YW123" s="437"/>
      <c r="YX123" s="437"/>
      <c r="YY123" s="437"/>
      <c r="YZ123" s="437"/>
      <c r="ZA123" s="437"/>
      <c r="ZB123" s="437"/>
      <c r="ZC123" s="437"/>
      <c r="ZD123" s="437"/>
      <c r="ZE123" s="437"/>
      <c r="ZF123" s="437"/>
      <c r="ZG123" s="437"/>
      <c r="ZH123" s="437"/>
      <c r="ZI123" s="437"/>
      <c r="ZJ123" s="437"/>
      <c r="ZK123" s="437"/>
      <c r="ZL123" s="437"/>
      <c r="ZM123" s="437"/>
      <c r="ZN123" s="437"/>
      <c r="ZO123" s="437"/>
      <c r="ZP123" s="437"/>
      <c r="ZQ123" s="437"/>
      <c r="ZR123" s="437"/>
      <c r="ZS123" s="437"/>
      <c r="ZT123" s="437"/>
      <c r="ZU123" s="437"/>
      <c r="ZV123" s="437"/>
      <c r="ZW123" s="437"/>
      <c r="ZX123" s="437"/>
      <c r="ZY123" s="437"/>
      <c r="ZZ123" s="437"/>
      <c r="AAA123" s="437"/>
      <c r="AAB123" s="437"/>
      <c r="AAC123" s="437"/>
      <c r="AAD123" s="437"/>
      <c r="AAE123" s="437"/>
      <c r="AAF123" s="437"/>
      <c r="AAG123" s="437"/>
      <c r="AAH123" s="437"/>
      <c r="AAI123" s="437"/>
      <c r="AAJ123" s="437"/>
      <c r="AAK123" s="437"/>
      <c r="AAL123" s="437"/>
      <c r="AAM123" s="437"/>
      <c r="AAN123" s="437"/>
      <c r="AAO123" s="437"/>
      <c r="AAP123" s="437"/>
      <c r="AAQ123" s="437"/>
      <c r="AAR123" s="437"/>
      <c r="AAS123" s="437"/>
      <c r="AAT123" s="437"/>
      <c r="AAU123" s="437"/>
      <c r="AAV123" s="437"/>
      <c r="AAW123" s="437"/>
      <c r="AAX123" s="437"/>
      <c r="AAY123" s="437"/>
      <c r="AAZ123" s="437"/>
      <c r="ABA123" s="437"/>
      <c r="ABB123" s="437"/>
      <c r="ABC123" s="437"/>
      <c r="ABD123" s="437"/>
      <c r="ABE123" s="437"/>
      <c r="ABF123" s="437"/>
      <c r="ABG123" s="437"/>
      <c r="ABH123" s="437"/>
      <c r="ABI123" s="437"/>
      <c r="ABJ123" s="437"/>
      <c r="ABK123" s="437"/>
      <c r="ABL123" s="437"/>
      <c r="ABM123" s="437"/>
      <c r="ABN123" s="437"/>
      <c r="ABO123" s="437"/>
      <c r="ABP123" s="437"/>
      <c r="ABQ123" s="437"/>
      <c r="ABR123" s="437"/>
      <c r="ABS123" s="437"/>
      <c r="ABT123" s="437"/>
      <c r="ABU123" s="437"/>
      <c r="ABV123" s="437"/>
      <c r="ABW123" s="437"/>
      <c r="ABX123" s="437"/>
      <c r="ABY123" s="437"/>
      <c r="ABZ123" s="437"/>
      <c r="ACA123" s="437"/>
      <c r="ACB123" s="437"/>
      <c r="ACC123" s="437"/>
      <c r="ACD123" s="437"/>
      <c r="ACE123" s="437"/>
      <c r="ACF123" s="437"/>
      <c r="ACG123" s="437"/>
      <c r="ACH123" s="437"/>
      <c r="ACI123" s="437"/>
      <c r="ACJ123" s="437"/>
      <c r="ACK123" s="437"/>
      <c r="ACL123" s="437"/>
      <c r="ACM123" s="437"/>
      <c r="ACN123" s="437"/>
      <c r="ACO123" s="437"/>
      <c r="ACP123" s="437"/>
      <c r="ACQ123" s="437"/>
      <c r="ACR123" s="437"/>
      <c r="ACS123" s="437"/>
      <c r="ACT123" s="437"/>
      <c r="ACU123" s="437"/>
      <c r="ACV123" s="437"/>
      <c r="ACW123" s="437"/>
      <c r="ACX123" s="437"/>
      <c r="ACY123" s="437"/>
      <c r="ACZ123" s="437"/>
      <c r="ADA123" s="437"/>
      <c r="ADB123" s="437"/>
      <c r="ADC123" s="437"/>
      <c r="ADD123" s="437"/>
      <c r="ADE123" s="437"/>
      <c r="ADF123" s="437"/>
      <c r="ADG123" s="437"/>
      <c r="ADH123" s="437"/>
      <c r="ADI123" s="437"/>
      <c r="ADJ123" s="437"/>
      <c r="ADK123" s="437"/>
      <c r="ADL123" s="437"/>
      <c r="ADM123" s="437"/>
      <c r="ADN123" s="437"/>
      <c r="ADO123" s="437"/>
      <c r="ADP123" s="437"/>
      <c r="ADQ123" s="437"/>
      <c r="ADR123" s="437"/>
      <c r="ADS123" s="437"/>
      <c r="ADT123" s="437"/>
      <c r="ADU123" s="437"/>
      <c r="ADV123" s="437"/>
      <c r="ADW123" s="437"/>
      <c r="ADX123" s="437"/>
      <c r="ADY123" s="437"/>
      <c r="ADZ123" s="437"/>
      <c r="AEA123" s="437"/>
      <c r="AEB123" s="437"/>
      <c r="AEC123" s="437"/>
      <c r="AED123" s="437"/>
      <c r="AEE123" s="437"/>
      <c r="AEF123" s="437"/>
      <c r="AEG123" s="437"/>
      <c r="AEH123" s="437"/>
      <c r="AEI123" s="437"/>
      <c r="AEJ123" s="437"/>
      <c r="AEK123" s="437"/>
      <c r="AEL123" s="437"/>
      <c r="AEM123" s="437"/>
      <c r="AEN123" s="437"/>
      <c r="AEO123" s="437"/>
      <c r="AEP123" s="437"/>
      <c r="AEQ123" s="437"/>
      <c r="AER123" s="437"/>
      <c r="AES123" s="437"/>
      <c r="AET123" s="437"/>
      <c r="AEU123" s="437"/>
      <c r="AEV123" s="437"/>
      <c r="AEW123" s="437"/>
      <c r="AEX123" s="437"/>
      <c r="AEY123" s="437"/>
      <c r="AEZ123" s="437"/>
      <c r="AFA123" s="437"/>
      <c r="AFB123" s="437"/>
      <c r="AFC123" s="437"/>
      <c r="AFD123" s="437"/>
      <c r="AFE123" s="437"/>
      <c r="AFF123" s="437"/>
      <c r="AFG123" s="437"/>
      <c r="AFH123" s="437"/>
      <c r="AFI123" s="437"/>
      <c r="AFJ123" s="437"/>
      <c r="AFK123" s="437"/>
      <c r="AFL123" s="437"/>
      <c r="AFM123" s="437"/>
      <c r="AFN123" s="437"/>
      <c r="AFO123" s="437"/>
      <c r="AFP123" s="437"/>
      <c r="AFQ123" s="437"/>
      <c r="AFR123" s="437"/>
      <c r="AFS123" s="437"/>
      <c r="AFT123" s="437"/>
      <c r="AFU123" s="437"/>
      <c r="AFV123" s="437"/>
      <c r="AFW123" s="437"/>
      <c r="AFX123" s="437"/>
      <c r="AFY123" s="437"/>
      <c r="AFZ123" s="437"/>
      <c r="AGA123" s="437"/>
      <c r="AGB123" s="437"/>
      <c r="AGC123" s="437"/>
      <c r="AGD123" s="437"/>
      <c r="AGE123" s="437"/>
      <c r="AGF123" s="437"/>
      <c r="AGG123" s="437"/>
      <c r="AGH123" s="437"/>
      <c r="AGI123" s="437"/>
      <c r="AGJ123" s="437"/>
      <c r="AGK123" s="437"/>
      <c r="AGL123" s="437"/>
      <c r="AGM123" s="437"/>
      <c r="AGN123" s="437"/>
      <c r="AGO123" s="437"/>
      <c r="AGP123" s="437"/>
      <c r="AGQ123" s="437"/>
      <c r="AGR123" s="437"/>
      <c r="AGS123" s="437"/>
      <c r="AGT123" s="437"/>
      <c r="AGU123" s="437"/>
      <c r="AGV123" s="437"/>
      <c r="AGW123" s="437"/>
      <c r="AGX123" s="437"/>
      <c r="AGY123" s="437"/>
      <c r="AGZ123" s="437"/>
      <c r="AHA123" s="437"/>
      <c r="AHB123" s="437"/>
      <c r="AHC123" s="437"/>
      <c r="AHD123" s="437"/>
      <c r="AHE123" s="437"/>
      <c r="AHF123" s="437"/>
      <c r="AHG123" s="437"/>
      <c r="AHH123" s="437"/>
      <c r="AHI123" s="437"/>
      <c r="AHJ123" s="437"/>
      <c r="AHK123" s="437"/>
      <c r="AHL123" s="437"/>
      <c r="AHM123" s="437"/>
      <c r="AHN123" s="437"/>
      <c r="AHO123" s="437"/>
      <c r="AHP123" s="437"/>
      <c r="AHQ123" s="437"/>
      <c r="AHR123" s="437"/>
      <c r="AHS123" s="437"/>
      <c r="AHT123" s="437"/>
      <c r="AHU123" s="437"/>
      <c r="AHV123" s="437"/>
      <c r="AHW123" s="437"/>
      <c r="AHX123" s="437"/>
      <c r="AHY123" s="437"/>
      <c r="AHZ123" s="437"/>
      <c r="AIA123" s="437"/>
      <c r="AIB123" s="437"/>
      <c r="AIC123" s="437"/>
      <c r="AID123" s="437"/>
      <c r="AIE123" s="437"/>
      <c r="AIF123" s="437"/>
      <c r="AIG123" s="437"/>
      <c r="AIH123" s="437"/>
      <c r="AII123" s="437"/>
      <c r="AIJ123" s="437"/>
      <c r="AIK123" s="437"/>
      <c r="AIL123" s="437"/>
      <c r="AIM123" s="437"/>
      <c r="AIN123" s="437"/>
      <c r="AIO123" s="437"/>
      <c r="AIP123" s="437"/>
      <c r="AIQ123" s="437"/>
      <c r="AIR123" s="437"/>
      <c r="AIS123" s="437"/>
      <c r="AIT123" s="437"/>
      <c r="AIU123" s="437"/>
      <c r="AIV123" s="437"/>
      <c r="AIW123" s="437"/>
      <c r="AIX123" s="437"/>
      <c r="AIY123" s="437"/>
      <c r="AIZ123" s="437"/>
      <c r="AJA123" s="437"/>
      <c r="AJB123" s="437"/>
      <c r="AJC123" s="437"/>
      <c r="AJD123" s="437"/>
      <c r="AJE123" s="437"/>
      <c r="AJF123" s="437"/>
      <c r="AJG123" s="437"/>
      <c r="AJH123" s="437"/>
      <c r="AJI123" s="437"/>
      <c r="AJJ123" s="437"/>
      <c r="AJK123" s="437"/>
      <c r="AJL123" s="437"/>
      <c r="AJM123" s="437"/>
      <c r="AJN123" s="437"/>
      <c r="AJO123" s="437"/>
      <c r="AJP123" s="437"/>
      <c r="AJQ123" s="437"/>
      <c r="AJR123" s="437"/>
      <c r="AJS123" s="437"/>
      <c r="AJT123" s="437"/>
      <c r="AJU123" s="437"/>
      <c r="AJV123" s="437"/>
      <c r="AJW123" s="437"/>
      <c r="AJX123" s="437"/>
      <c r="AJY123" s="437"/>
      <c r="AJZ123" s="437"/>
      <c r="AKA123" s="437"/>
      <c r="AKB123" s="437"/>
      <c r="AKC123" s="437"/>
      <c r="AKD123" s="437"/>
      <c r="AKE123" s="437"/>
      <c r="AKF123" s="437"/>
      <c r="AKG123" s="437"/>
      <c r="AKH123" s="437"/>
      <c r="AKI123" s="437"/>
      <c r="AKJ123" s="437"/>
      <c r="AKK123" s="437"/>
      <c r="AKL123" s="437"/>
      <c r="AKM123" s="437"/>
      <c r="AKN123" s="437"/>
      <c r="AKO123" s="437"/>
      <c r="AKP123" s="437"/>
      <c r="AKQ123" s="437"/>
      <c r="AKR123" s="437"/>
      <c r="AKS123" s="437"/>
      <c r="AKT123" s="437"/>
      <c r="AKU123" s="437"/>
      <c r="AKV123" s="437"/>
      <c r="AKW123" s="437"/>
      <c r="AKX123" s="437"/>
      <c r="AKY123" s="437"/>
      <c r="AKZ123" s="437"/>
      <c r="ALA123" s="437"/>
      <c r="ALB123" s="437"/>
      <c r="ALC123" s="437"/>
      <c r="ALD123" s="437"/>
      <c r="ALE123" s="437"/>
      <c r="ALF123" s="437"/>
      <c r="ALG123" s="437"/>
      <c r="ALH123" s="437"/>
      <c r="ALI123" s="437"/>
      <c r="ALJ123" s="437"/>
      <c r="ALK123" s="437"/>
      <c r="ALL123" s="437"/>
      <c r="ALM123" s="437"/>
      <c r="ALN123" s="437"/>
      <c r="ALO123" s="437"/>
      <c r="ALP123" s="437"/>
      <c r="ALQ123" s="437"/>
      <c r="ALR123" s="437"/>
      <c r="ALS123" s="437"/>
      <c r="ALT123" s="437"/>
      <c r="ALU123" s="437"/>
      <c r="ALV123" s="437"/>
      <c r="ALW123" s="437"/>
      <c r="ALX123" s="437"/>
      <c r="ALY123" s="437"/>
      <c r="ALZ123" s="437"/>
      <c r="AMA123" s="437"/>
      <c r="AMB123" s="437"/>
      <c r="AMC123" s="437"/>
      <c r="AMD123" s="437"/>
      <c r="AME123" s="437"/>
      <c r="AMF123" s="437"/>
      <c r="AMG123" s="437"/>
      <c r="AMH123" s="437"/>
      <c r="AMI123" s="437"/>
      <c r="AMJ123" s="437"/>
      <c r="AMK123" s="437"/>
      <c r="AML123" s="437"/>
      <c r="AMM123" s="437"/>
      <c r="AMN123" s="437"/>
      <c r="AMO123" s="437"/>
      <c r="AMP123" s="437"/>
      <c r="AMQ123" s="437"/>
      <c r="AMR123" s="437"/>
      <c r="AMS123" s="437"/>
      <c r="AMT123" s="437"/>
      <c r="AMU123" s="437"/>
      <c r="AMV123" s="437"/>
      <c r="AMW123" s="437"/>
      <c r="AMX123" s="437"/>
      <c r="AMY123" s="437"/>
      <c r="AMZ123" s="437"/>
      <c r="ANA123" s="437"/>
      <c r="ANB123" s="437"/>
      <c r="ANC123" s="437"/>
      <c r="AND123" s="437"/>
      <c r="ANE123" s="437"/>
      <c r="ANF123" s="437"/>
      <c r="ANG123" s="437"/>
      <c r="ANH123" s="437"/>
      <c r="ANI123" s="437"/>
      <c r="ANJ123" s="437"/>
      <c r="ANK123" s="437"/>
      <c r="ANL123" s="437"/>
      <c r="ANM123" s="437"/>
      <c r="ANN123" s="437"/>
      <c r="ANO123" s="437"/>
      <c r="ANP123" s="437"/>
      <c r="ANQ123" s="437"/>
      <c r="ANR123" s="437"/>
      <c r="ANS123" s="437"/>
      <c r="ANT123" s="437"/>
      <c r="ANU123" s="437"/>
      <c r="ANV123" s="437"/>
      <c r="ANW123" s="437"/>
      <c r="ANX123" s="437"/>
      <c r="ANY123" s="437"/>
      <c r="ANZ123" s="437"/>
      <c r="AOA123" s="437"/>
      <c r="AOB123" s="437"/>
      <c r="AOC123" s="437"/>
      <c r="AOD123" s="437"/>
      <c r="AOE123" s="437"/>
      <c r="AOF123" s="437"/>
      <c r="AOG123" s="437"/>
      <c r="AOH123" s="437"/>
      <c r="AOI123" s="437"/>
      <c r="AOJ123" s="437"/>
      <c r="AOK123" s="437"/>
      <c r="AOL123" s="437"/>
      <c r="AOM123" s="437"/>
      <c r="AON123" s="437"/>
      <c r="AOO123" s="437"/>
      <c r="AOP123" s="437"/>
      <c r="AOQ123" s="437"/>
      <c r="AOR123" s="437"/>
      <c r="AOS123" s="437"/>
      <c r="AOT123" s="437"/>
      <c r="AOU123" s="437"/>
      <c r="AOV123" s="437"/>
      <c r="AOW123" s="437"/>
      <c r="AOX123" s="437"/>
      <c r="AOY123" s="437"/>
      <c r="AOZ123" s="437"/>
      <c r="APA123" s="437"/>
      <c r="APB123" s="437"/>
      <c r="APC123" s="437"/>
      <c r="APD123" s="437"/>
      <c r="APE123" s="437"/>
      <c r="APF123" s="437"/>
      <c r="APG123" s="437"/>
      <c r="APH123" s="437"/>
      <c r="API123" s="437"/>
      <c r="APJ123" s="437"/>
      <c r="APK123" s="437"/>
      <c r="APL123" s="437"/>
      <c r="APM123" s="437"/>
      <c r="APN123" s="437"/>
      <c r="APO123" s="437"/>
      <c r="APP123" s="437"/>
      <c r="APQ123" s="437"/>
      <c r="APR123" s="437"/>
      <c r="APS123" s="437"/>
      <c r="APT123" s="437"/>
      <c r="APU123" s="437"/>
      <c r="APV123" s="437"/>
      <c r="APW123" s="437"/>
      <c r="APX123" s="437"/>
      <c r="APY123" s="437"/>
      <c r="APZ123" s="437"/>
      <c r="AQA123" s="437"/>
      <c r="AQB123" s="437"/>
      <c r="AQC123" s="437"/>
      <c r="AQD123" s="437"/>
      <c r="AQE123" s="437"/>
      <c r="AQF123" s="437"/>
      <c r="AQG123" s="437"/>
      <c r="AQH123" s="437"/>
      <c r="AQI123" s="437"/>
      <c r="AQJ123" s="437"/>
      <c r="AQK123" s="437"/>
      <c r="AQL123" s="437"/>
      <c r="AQM123" s="437"/>
      <c r="AQN123" s="437"/>
      <c r="AQO123" s="437"/>
      <c r="AQP123" s="437"/>
      <c r="AQQ123" s="437"/>
      <c r="AQR123" s="437"/>
      <c r="AQS123" s="437"/>
      <c r="AQT123" s="437"/>
      <c r="AQU123" s="437"/>
      <c r="AQV123" s="437"/>
      <c r="AQW123" s="437"/>
      <c r="AQX123" s="437"/>
      <c r="AQY123" s="437"/>
      <c r="AQZ123" s="437"/>
      <c r="ARA123" s="437"/>
      <c r="ARB123" s="437"/>
      <c r="ARC123" s="437"/>
      <c r="ARD123" s="437"/>
      <c r="ARE123" s="437"/>
      <c r="ARF123" s="437"/>
      <c r="ARG123" s="437"/>
      <c r="ARH123" s="437"/>
      <c r="ARI123" s="437"/>
      <c r="ARJ123" s="437"/>
      <c r="ARK123" s="437"/>
      <c r="ARL123" s="437"/>
      <c r="ARM123" s="437"/>
      <c r="ARN123" s="437"/>
      <c r="ARO123" s="437"/>
      <c r="ARP123" s="437"/>
      <c r="ARQ123" s="437"/>
      <c r="ARR123" s="437"/>
      <c r="ARS123" s="437"/>
      <c r="ART123" s="437"/>
      <c r="ARU123" s="437"/>
      <c r="ARV123" s="437"/>
      <c r="ARW123" s="437"/>
      <c r="ARX123" s="437"/>
      <c r="ARY123" s="437"/>
      <c r="ARZ123" s="437"/>
      <c r="ASA123" s="437"/>
      <c r="ASB123" s="437"/>
      <c r="ASC123" s="437"/>
      <c r="ASD123" s="437"/>
      <c r="ASE123" s="437"/>
      <c r="ASF123" s="437"/>
      <c r="ASG123" s="437"/>
      <c r="ASH123" s="437"/>
      <c r="ASI123" s="437"/>
      <c r="ASJ123" s="437"/>
      <c r="ASK123" s="437"/>
      <c r="ASL123" s="437"/>
      <c r="ASM123" s="437"/>
      <c r="ASN123" s="437"/>
      <c r="ASO123" s="437"/>
      <c r="ASP123" s="437"/>
      <c r="ASQ123" s="437"/>
      <c r="ASR123" s="437"/>
      <c r="ASS123" s="437"/>
      <c r="AST123" s="437"/>
      <c r="ASU123" s="437"/>
      <c r="ASV123" s="437"/>
      <c r="ASW123" s="437"/>
      <c r="ASX123" s="437"/>
      <c r="ASY123" s="437"/>
      <c r="ASZ123" s="437"/>
      <c r="ATA123" s="437"/>
      <c r="ATB123" s="437"/>
      <c r="ATC123" s="437"/>
      <c r="ATD123" s="437"/>
      <c r="ATE123" s="437"/>
      <c r="ATF123" s="437"/>
      <c r="ATG123" s="437"/>
      <c r="ATH123" s="437"/>
      <c r="ATI123" s="437"/>
    </row>
    <row r="124" spans="1:1205" s="428" customFormat="1" ht="15.75" customHeight="1" x14ac:dyDescent="0.3">
      <c r="A124" s="547" t="s">
        <v>541</v>
      </c>
      <c r="B124" s="61" t="s">
        <v>19</v>
      </c>
      <c r="C124" s="597" t="s">
        <v>542</v>
      </c>
      <c r="D124" s="225"/>
      <c r="E124" s="408" t="str">
        <f>IF(D124*14=0,"",D124*14)</f>
        <v/>
      </c>
      <c r="F124" s="108"/>
      <c r="G124" s="408" t="str">
        <f>IF(F124*14=0,"",F124*14)</f>
        <v/>
      </c>
      <c r="H124" s="108"/>
      <c r="I124" s="109"/>
      <c r="J124" s="56"/>
      <c r="K124" s="408" t="str">
        <f>IF(J124*14=0,"",J124*14)</f>
        <v/>
      </c>
      <c r="L124" s="55"/>
      <c r="M124" s="408" t="str">
        <f>IF(L124*14=0,"",L124*14)</f>
        <v/>
      </c>
      <c r="N124" s="407"/>
      <c r="O124" s="59"/>
      <c r="P124" s="55"/>
      <c r="Q124" s="5" t="str">
        <f>IF(P124*14=0,"",P124*14)</f>
        <v/>
      </c>
      <c r="R124" s="55"/>
      <c r="S124" s="5" t="str">
        <f>IF(R124*14=0,"",R124*14)</f>
        <v/>
      </c>
      <c r="T124" s="55"/>
      <c r="U124" s="413"/>
      <c r="V124" s="411"/>
      <c r="W124" s="5" t="str">
        <f>IF(V124*14=0,"",V124*14)</f>
        <v/>
      </c>
      <c r="X124" s="407"/>
      <c r="Y124" s="408" t="str">
        <f>IF(X124*14=0,"",X124*14)</f>
        <v/>
      </c>
      <c r="Z124" s="407"/>
      <c r="AA124" s="412"/>
      <c r="AB124" s="407"/>
      <c r="AC124" s="408" t="str">
        <f>IF(AB124*14=0,"",AB124*14)</f>
        <v/>
      </c>
      <c r="AD124" s="407"/>
      <c r="AE124" s="408" t="str">
        <f>IF(AD124*14=0,"",AD124*14)</f>
        <v/>
      </c>
      <c r="AF124" s="407"/>
      <c r="AG124" s="413"/>
      <c r="AH124" s="411"/>
      <c r="AI124" s="408" t="str">
        <f t="shared" ref="AI124" si="98">IF(AH124*14=0,"",AH124*14)</f>
        <v/>
      </c>
      <c r="AJ124" s="407"/>
      <c r="AK124" s="408" t="str">
        <f t="shared" ref="AK124" si="99">IF(AJ124*14=0,"",AJ124*14)</f>
        <v/>
      </c>
      <c r="AL124" s="407"/>
      <c r="AM124" s="412"/>
      <c r="AN124" s="411"/>
      <c r="AO124" s="408" t="str">
        <f>IF(AN124*14=0,"",AN124*14)</f>
        <v/>
      </c>
      <c r="AP124" s="410"/>
      <c r="AQ124" s="408" t="str">
        <f>IF(AP124*14=0,"",AP124*14)</f>
        <v/>
      </c>
      <c r="AR124" s="410"/>
      <c r="AS124" s="409"/>
      <c r="AT124" s="468">
        <v>1</v>
      </c>
      <c r="AU124" s="253">
        <f t="shared" ref="AU124" si="100">IF(AT124*14=0,"",AT124*14)</f>
        <v>14</v>
      </c>
      <c r="AV124" s="252">
        <v>1</v>
      </c>
      <c r="AW124" s="253">
        <f t="shared" ref="AW124" si="101">IF(AV124*14=0,"",AV124*14)</f>
        <v>14</v>
      </c>
      <c r="AX124" s="410">
        <v>4</v>
      </c>
      <c r="AY124" s="409" t="s">
        <v>79</v>
      </c>
      <c r="AZ124" s="591"/>
      <c r="BA124" s="594"/>
      <c r="BB124" s="594"/>
      <c r="BC124" s="595"/>
      <c r="BD124" s="592"/>
      <c r="BE124" s="593"/>
      <c r="BF124" s="482" t="s">
        <v>154</v>
      </c>
      <c r="BG124" s="517" t="s">
        <v>221</v>
      </c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7"/>
      <c r="CI124" s="437"/>
      <c r="CJ124" s="437"/>
      <c r="CK124" s="437"/>
      <c r="CL124" s="437"/>
      <c r="CM124" s="437"/>
      <c r="CN124" s="437"/>
      <c r="CO124" s="437"/>
      <c r="CP124" s="437"/>
      <c r="CQ124" s="437"/>
      <c r="CR124" s="437"/>
      <c r="CS124" s="437"/>
      <c r="CT124" s="437"/>
      <c r="CU124" s="437"/>
      <c r="CV124" s="437"/>
      <c r="CW124" s="437"/>
      <c r="CX124" s="437"/>
      <c r="CY124" s="437"/>
      <c r="CZ124" s="437"/>
      <c r="DA124" s="437"/>
      <c r="DB124" s="437"/>
      <c r="DC124" s="437"/>
      <c r="DD124" s="437"/>
      <c r="DE124" s="437"/>
      <c r="DF124" s="437"/>
      <c r="DG124" s="437"/>
      <c r="DH124" s="437"/>
      <c r="DI124" s="437"/>
      <c r="DJ124" s="437"/>
      <c r="DK124" s="437"/>
      <c r="DL124" s="437"/>
      <c r="DM124" s="437"/>
      <c r="DN124" s="437"/>
      <c r="DO124" s="437"/>
      <c r="DP124" s="437"/>
      <c r="DQ124" s="437"/>
      <c r="DR124" s="437"/>
      <c r="DS124" s="437"/>
      <c r="DT124" s="437"/>
      <c r="DU124" s="437"/>
      <c r="DV124" s="437"/>
      <c r="DW124" s="437"/>
      <c r="DX124" s="437"/>
      <c r="DY124" s="437"/>
      <c r="DZ124" s="437"/>
      <c r="EA124" s="437"/>
      <c r="EB124" s="437"/>
      <c r="EC124" s="437"/>
      <c r="ED124" s="437"/>
      <c r="EE124" s="437"/>
      <c r="EF124" s="437"/>
      <c r="EG124" s="437"/>
      <c r="EH124" s="437"/>
      <c r="EI124" s="437"/>
      <c r="EJ124" s="437"/>
      <c r="EK124" s="437"/>
      <c r="EL124" s="437"/>
      <c r="EM124" s="437"/>
      <c r="EN124" s="437"/>
      <c r="EO124" s="437"/>
      <c r="EP124" s="437"/>
      <c r="EQ124" s="437"/>
      <c r="ER124" s="437"/>
      <c r="ES124" s="437"/>
      <c r="ET124" s="437"/>
      <c r="EU124" s="437"/>
      <c r="EV124" s="437"/>
      <c r="EW124" s="437"/>
      <c r="EX124" s="437"/>
      <c r="EY124" s="437"/>
      <c r="EZ124" s="437"/>
      <c r="FA124" s="437"/>
      <c r="FB124" s="437"/>
      <c r="FC124" s="437"/>
      <c r="FD124" s="437"/>
      <c r="FE124" s="437"/>
      <c r="FF124" s="437"/>
      <c r="FG124" s="437"/>
      <c r="FH124" s="437"/>
      <c r="FI124" s="437"/>
      <c r="FJ124" s="437"/>
      <c r="FK124" s="437"/>
      <c r="FL124" s="437"/>
      <c r="FM124" s="437"/>
      <c r="FN124" s="437"/>
      <c r="FO124" s="437"/>
      <c r="FP124" s="437"/>
      <c r="FQ124" s="437"/>
      <c r="FR124" s="437"/>
      <c r="FS124" s="437"/>
      <c r="FT124" s="437"/>
      <c r="FU124" s="437"/>
      <c r="FV124" s="437"/>
      <c r="FW124" s="437"/>
      <c r="FX124" s="437"/>
      <c r="FY124" s="437"/>
      <c r="FZ124" s="437"/>
      <c r="GA124" s="437"/>
      <c r="GB124" s="437"/>
      <c r="GC124" s="437"/>
      <c r="GD124" s="437"/>
      <c r="GE124" s="437"/>
      <c r="GF124" s="437"/>
      <c r="GG124" s="437"/>
      <c r="GH124" s="437"/>
      <c r="GI124" s="437"/>
      <c r="GJ124" s="437"/>
      <c r="GK124" s="437"/>
      <c r="GL124" s="437"/>
      <c r="GM124" s="437"/>
      <c r="GN124" s="437"/>
      <c r="GO124" s="437"/>
      <c r="GP124" s="437"/>
      <c r="GQ124" s="437"/>
      <c r="GR124" s="437"/>
      <c r="GS124" s="437"/>
      <c r="GT124" s="437"/>
      <c r="GU124" s="437"/>
      <c r="GV124" s="437"/>
      <c r="GW124" s="437"/>
      <c r="GX124" s="437"/>
      <c r="GY124" s="437"/>
      <c r="GZ124" s="437"/>
      <c r="HA124" s="437"/>
      <c r="HB124" s="437"/>
      <c r="HC124" s="437"/>
      <c r="HD124" s="437"/>
      <c r="HE124" s="437"/>
      <c r="HF124" s="437"/>
      <c r="HG124" s="437"/>
      <c r="HH124" s="437"/>
      <c r="HI124" s="437"/>
      <c r="HJ124" s="437"/>
      <c r="HK124" s="437"/>
      <c r="HL124" s="437"/>
      <c r="HM124" s="437"/>
      <c r="HN124" s="437"/>
      <c r="HO124" s="437"/>
      <c r="HP124" s="437"/>
      <c r="HQ124" s="437"/>
      <c r="HR124" s="437"/>
      <c r="HS124" s="437"/>
      <c r="HT124" s="437"/>
      <c r="HU124" s="437"/>
      <c r="HV124" s="437"/>
      <c r="HW124" s="437"/>
      <c r="HX124" s="437"/>
      <c r="HY124" s="437"/>
      <c r="HZ124" s="437"/>
      <c r="IA124" s="437"/>
      <c r="IB124" s="437"/>
      <c r="IC124" s="437"/>
      <c r="ID124" s="437"/>
      <c r="IE124" s="437"/>
      <c r="IF124" s="437"/>
      <c r="IG124" s="437"/>
      <c r="IH124" s="437"/>
      <c r="II124" s="437"/>
      <c r="IJ124" s="437"/>
      <c r="IK124" s="437"/>
      <c r="IL124" s="437"/>
      <c r="IM124" s="437"/>
      <c r="IN124" s="437"/>
      <c r="IO124" s="437"/>
      <c r="IP124" s="437"/>
      <c r="IQ124" s="437"/>
      <c r="IR124" s="437"/>
      <c r="IS124" s="437"/>
      <c r="IT124" s="437"/>
      <c r="IU124" s="437"/>
      <c r="IV124" s="437"/>
      <c r="IW124" s="437"/>
      <c r="IX124" s="437"/>
      <c r="IY124" s="437"/>
      <c r="IZ124" s="437"/>
      <c r="JA124" s="437"/>
      <c r="JB124" s="437"/>
      <c r="JC124" s="437"/>
      <c r="JD124" s="437"/>
      <c r="JE124" s="437"/>
      <c r="JF124" s="437"/>
      <c r="JG124" s="437"/>
      <c r="JH124" s="437"/>
      <c r="JI124" s="437"/>
      <c r="JJ124" s="437"/>
      <c r="JK124" s="437"/>
      <c r="JL124" s="437"/>
      <c r="JM124" s="437"/>
      <c r="JN124" s="437"/>
      <c r="JO124" s="437"/>
      <c r="JP124" s="437"/>
      <c r="JQ124" s="437"/>
      <c r="JR124" s="437"/>
      <c r="JS124" s="437"/>
      <c r="JT124" s="437"/>
      <c r="JU124" s="437"/>
      <c r="JV124" s="437"/>
      <c r="JW124" s="437"/>
      <c r="JX124" s="437"/>
      <c r="JY124" s="437"/>
      <c r="JZ124" s="437"/>
      <c r="KA124" s="437"/>
      <c r="KB124" s="437"/>
      <c r="KC124" s="437"/>
      <c r="KD124" s="437"/>
      <c r="KE124" s="437"/>
      <c r="KF124" s="437"/>
      <c r="KG124" s="437"/>
      <c r="KH124" s="437"/>
      <c r="KI124" s="437"/>
      <c r="KJ124" s="437"/>
      <c r="KK124" s="437"/>
      <c r="KL124" s="437"/>
      <c r="KM124" s="437"/>
      <c r="KN124" s="437"/>
      <c r="KO124" s="437"/>
      <c r="KP124" s="437"/>
      <c r="KQ124" s="437"/>
      <c r="KR124" s="437"/>
      <c r="KS124" s="437"/>
      <c r="KT124" s="437"/>
      <c r="KU124" s="437"/>
      <c r="KV124" s="437"/>
      <c r="KW124" s="437"/>
      <c r="KX124" s="437"/>
      <c r="KY124" s="437"/>
      <c r="KZ124" s="437"/>
      <c r="LA124" s="437"/>
      <c r="LB124" s="437"/>
      <c r="LC124" s="437"/>
      <c r="LD124" s="437"/>
      <c r="LE124" s="437"/>
      <c r="LF124" s="437"/>
      <c r="LG124" s="437"/>
      <c r="LH124" s="437"/>
      <c r="LI124" s="437"/>
      <c r="LJ124" s="437"/>
      <c r="LK124" s="437"/>
      <c r="LL124" s="437"/>
      <c r="LM124" s="437"/>
      <c r="LN124" s="437"/>
      <c r="LO124" s="437"/>
      <c r="LP124" s="437"/>
      <c r="LQ124" s="437"/>
      <c r="LR124" s="437"/>
      <c r="LS124" s="437"/>
      <c r="LT124" s="437"/>
      <c r="LU124" s="437"/>
      <c r="LV124" s="437"/>
      <c r="LW124" s="437"/>
      <c r="LX124" s="437"/>
      <c r="LY124" s="437"/>
      <c r="LZ124" s="437"/>
      <c r="MA124" s="437"/>
      <c r="MB124" s="437"/>
      <c r="MC124" s="437"/>
      <c r="MD124" s="437"/>
      <c r="ME124" s="437"/>
      <c r="MF124" s="437"/>
      <c r="MG124" s="437"/>
      <c r="MH124" s="437"/>
      <c r="MI124" s="437"/>
      <c r="MJ124" s="437"/>
      <c r="MK124" s="437"/>
      <c r="ML124" s="437"/>
      <c r="MM124" s="437"/>
      <c r="MN124" s="437"/>
      <c r="MO124" s="437"/>
      <c r="MP124" s="437"/>
      <c r="MQ124" s="437"/>
      <c r="MR124" s="437"/>
      <c r="MS124" s="437"/>
      <c r="MT124" s="437"/>
      <c r="MU124" s="437"/>
      <c r="MV124" s="437"/>
      <c r="MW124" s="437"/>
      <c r="MX124" s="437"/>
      <c r="MY124" s="437"/>
      <c r="MZ124" s="437"/>
      <c r="NA124" s="437"/>
      <c r="NB124" s="437"/>
      <c r="NC124" s="437"/>
      <c r="ND124" s="437"/>
      <c r="NE124" s="437"/>
      <c r="NF124" s="437"/>
      <c r="NG124" s="437"/>
      <c r="NH124" s="437"/>
      <c r="NI124" s="437"/>
      <c r="NJ124" s="437"/>
      <c r="NK124" s="437"/>
      <c r="NL124" s="437"/>
      <c r="NM124" s="437"/>
      <c r="NN124" s="437"/>
      <c r="NO124" s="437"/>
      <c r="NP124" s="437"/>
      <c r="NQ124" s="437"/>
      <c r="NR124" s="437"/>
      <c r="NS124" s="437"/>
      <c r="NT124" s="437"/>
      <c r="NU124" s="437"/>
      <c r="NV124" s="437"/>
      <c r="NW124" s="437"/>
      <c r="NX124" s="437"/>
      <c r="NY124" s="437"/>
      <c r="NZ124" s="437"/>
      <c r="OA124" s="437"/>
      <c r="OB124" s="437"/>
      <c r="OC124" s="437"/>
      <c r="OD124" s="437"/>
      <c r="OE124" s="437"/>
      <c r="OF124" s="437"/>
      <c r="OG124" s="437"/>
      <c r="OH124" s="437"/>
      <c r="OI124" s="437"/>
      <c r="OJ124" s="437"/>
      <c r="OK124" s="437"/>
      <c r="OL124" s="437"/>
      <c r="OM124" s="437"/>
      <c r="ON124" s="437"/>
      <c r="OO124" s="437"/>
      <c r="OP124" s="437"/>
      <c r="OQ124" s="437"/>
      <c r="OR124" s="437"/>
      <c r="OS124" s="437"/>
      <c r="OT124" s="437"/>
      <c r="OU124" s="437"/>
      <c r="OV124" s="437"/>
      <c r="OW124" s="437"/>
      <c r="OX124" s="437"/>
      <c r="OY124" s="437"/>
      <c r="OZ124" s="437"/>
      <c r="PA124" s="437"/>
      <c r="PB124" s="437"/>
      <c r="PC124" s="437"/>
      <c r="PD124" s="437"/>
      <c r="PE124" s="437"/>
      <c r="PF124" s="437"/>
      <c r="PG124" s="437"/>
      <c r="PH124" s="437"/>
      <c r="PI124" s="437"/>
      <c r="PJ124" s="437"/>
      <c r="PK124" s="437"/>
      <c r="PL124" s="437"/>
      <c r="PM124" s="437"/>
      <c r="PN124" s="437"/>
      <c r="PO124" s="437"/>
      <c r="PP124" s="437"/>
      <c r="PQ124" s="437"/>
      <c r="PR124" s="437"/>
      <c r="PS124" s="437"/>
      <c r="PT124" s="437"/>
      <c r="PU124" s="437"/>
      <c r="PV124" s="437"/>
      <c r="PW124" s="437"/>
      <c r="PX124" s="437"/>
      <c r="PY124" s="437"/>
      <c r="PZ124" s="437"/>
      <c r="QA124" s="437"/>
      <c r="QB124" s="437"/>
      <c r="QC124" s="437"/>
      <c r="QD124" s="437"/>
      <c r="QE124" s="437"/>
      <c r="QF124" s="437"/>
      <c r="QG124" s="437"/>
      <c r="QH124" s="437"/>
      <c r="QI124" s="437"/>
      <c r="QJ124" s="437"/>
      <c r="QK124" s="437"/>
      <c r="QL124" s="437"/>
      <c r="QM124" s="437"/>
      <c r="QN124" s="437"/>
      <c r="QO124" s="437"/>
      <c r="QP124" s="437"/>
      <c r="QQ124" s="437"/>
      <c r="QR124" s="437"/>
      <c r="QS124" s="437"/>
      <c r="QT124" s="437"/>
      <c r="QU124" s="437"/>
      <c r="QV124" s="437"/>
      <c r="QW124" s="437"/>
      <c r="QX124" s="437"/>
      <c r="QY124" s="437"/>
      <c r="QZ124" s="437"/>
      <c r="RA124" s="437"/>
      <c r="RB124" s="437"/>
      <c r="RC124" s="437"/>
      <c r="RD124" s="437"/>
      <c r="RE124" s="437"/>
      <c r="RF124" s="437"/>
      <c r="RG124" s="437"/>
      <c r="RH124" s="437"/>
      <c r="RI124" s="437"/>
      <c r="RJ124" s="437"/>
      <c r="RK124" s="437"/>
      <c r="RL124" s="437"/>
      <c r="RM124" s="437"/>
      <c r="RN124" s="437"/>
      <c r="RO124" s="437"/>
      <c r="RP124" s="437"/>
      <c r="RQ124" s="437"/>
      <c r="RR124" s="437"/>
      <c r="RS124" s="437"/>
      <c r="RT124" s="437"/>
      <c r="RU124" s="437"/>
      <c r="RV124" s="437"/>
      <c r="RW124" s="437"/>
      <c r="RX124" s="437"/>
      <c r="RY124" s="437"/>
      <c r="RZ124" s="437"/>
      <c r="SA124" s="437"/>
      <c r="SB124" s="437"/>
      <c r="SC124" s="437"/>
      <c r="SD124" s="437"/>
      <c r="SE124" s="437"/>
      <c r="SF124" s="437"/>
      <c r="SG124" s="437"/>
      <c r="SH124" s="437"/>
      <c r="SI124" s="437"/>
      <c r="SJ124" s="437"/>
      <c r="SK124" s="437"/>
      <c r="SL124" s="437"/>
      <c r="SM124" s="437"/>
      <c r="SN124" s="437"/>
      <c r="SO124" s="437"/>
      <c r="SP124" s="437"/>
      <c r="SQ124" s="437"/>
      <c r="SR124" s="437"/>
      <c r="SS124" s="437"/>
      <c r="ST124" s="437"/>
      <c r="SU124" s="437"/>
      <c r="SV124" s="437"/>
      <c r="SW124" s="437"/>
      <c r="SX124" s="437"/>
      <c r="SY124" s="437"/>
      <c r="SZ124" s="437"/>
      <c r="TA124" s="437"/>
      <c r="TB124" s="437"/>
      <c r="TC124" s="437"/>
      <c r="TD124" s="437"/>
      <c r="TE124" s="437"/>
      <c r="TF124" s="437"/>
      <c r="TG124" s="437"/>
      <c r="TH124" s="437"/>
      <c r="TI124" s="437"/>
      <c r="TJ124" s="437"/>
      <c r="TK124" s="437"/>
      <c r="TL124" s="437"/>
      <c r="TM124" s="437"/>
      <c r="TN124" s="437"/>
      <c r="TO124" s="437"/>
      <c r="TP124" s="437"/>
      <c r="TQ124" s="437"/>
      <c r="TR124" s="437"/>
      <c r="TS124" s="437"/>
      <c r="TT124" s="437"/>
      <c r="TU124" s="437"/>
      <c r="TV124" s="437"/>
      <c r="TW124" s="437"/>
      <c r="TX124" s="437"/>
      <c r="TY124" s="437"/>
      <c r="TZ124" s="437"/>
      <c r="UA124" s="437"/>
      <c r="UB124" s="437"/>
      <c r="UC124" s="437"/>
      <c r="UD124" s="437"/>
      <c r="UE124" s="437"/>
      <c r="UF124" s="437"/>
      <c r="UG124" s="437"/>
      <c r="UH124" s="437"/>
      <c r="UI124" s="437"/>
      <c r="UJ124" s="437"/>
      <c r="UK124" s="437"/>
      <c r="UL124" s="437"/>
      <c r="UM124" s="437"/>
      <c r="UN124" s="437"/>
      <c r="UO124" s="437"/>
      <c r="UP124" s="437"/>
      <c r="UQ124" s="437"/>
      <c r="UR124" s="437"/>
      <c r="US124" s="437"/>
      <c r="UT124" s="437"/>
      <c r="UU124" s="437"/>
      <c r="UV124" s="437"/>
      <c r="UW124" s="437"/>
      <c r="UX124" s="437"/>
      <c r="UY124" s="437"/>
      <c r="UZ124" s="437"/>
      <c r="VA124" s="437"/>
      <c r="VB124" s="437"/>
      <c r="VC124" s="437"/>
      <c r="VD124" s="437"/>
      <c r="VE124" s="437"/>
      <c r="VF124" s="437"/>
      <c r="VG124" s="437"/>
      <c r="VH124" s="437"/>
      <c r="VI124" s="437"/>
      <c r="VJ124" s="437"/>
      <c r="VK124" s="437"/>
      <c r="VL124" s="437"/>
      <c r="VM124" s="437"/>
      <c r="VN124" s="437"/>
      <c r="VO124" s="437"/>
      <c r="VP124" s="437"/>
      <c r="VQ124" s="437"/>
      <c r="VR124" s="437"/>
      <c r="VS124" s="437"/>
      <c r="VT124" s="437"/>
      <c r="VU124" s="437"/>
      <c r="VV124" s="437"/>
      <c r="VW124" s="437"/>
      <c r="VX124" s="437"/>
      <c r="VY124" s="437"/>
      <c r="VZ124" s="437"/>
      <c r="WA124" s="437"/>
      <c r="WB124" s="437"/>
      <c r="WC124" s="437"/>
      <c r="WD124" s="437"/>
      <c r="WE124" s="437"/>
      <c r="WF124" s="437"/>
      <c r="WG124" s="437"/>
      <c r="WH124" s="437"/>
      <c r="WI124" s="437"/>
      <c r="WJ124" s="437"/>
      <c r="WK124" s="437"/>
      <c r="WL124" s="437"/>
      <c r="WM124" s="437"/>
      <c r="WN124" s="437"/>
      <c r="WO124" s="437"/>
      <c r="WP124" s="437"/>
      <c r="WQ124" s="437"/>
      <c r="WR124" s="437"/>
      <c r="WS124" s="437"/>
      <c r="WT124" s="437"/>
      <c r="WU124" s="437"/>
      <c r="WV124" s="437"/>
      <c r="WW124" s="437"/>
      <c r="WX124" s="437"/>
      <c r="WY124" s="437"/>
      <c r="WZ124" s="437"/>
      <c r="XA124" s="437"/>
      <c r="XB124" s="437"/>
      <c r="XC124" s="437"/>
      <c r="XD124" s="437"/>
      <c r="XE124" s="437"/>
      <c r="XF124" s="437"/>
      <c r="XG124" s="437"/>
      <c r="XH124" s="437"/>
      <c r="XI124" s="437"/>
      <c r="XJ124" s="437"/>
      <c r="XK124" s="437"/>
      <c r="XL124" s="437"/>
      <c r="XM124" s="437"/>
      <c r="XN124" s="437"/>
      <c r="XO124" s="437"/>
      <c r="XP124" s="437"/>
      <c r="XQ124" s="437"/>
      <c r="XR124" s="437"/>
      <c r="XS124" s="437"/>
      <c r="XT124" s="437"/>
      <c r="XU124" s="437"/>
      <c r="XV124" s="437"/>
      <c r="XW124" s="437"/>
      <c r="XX124" s="437"/>
      <c r="XY124" s="437"/>
      <c r="XZ124" s="437"/>
      <c r="YA124" s="437"/>
      <c r="YB124" s="437"/>
      <c r="YC124" s="437"/>
      <c r="YD124" s="437"/>
      <c r="YE124" s="437"/>
      <c r="YF124" s="437"/>
      <c r="YG124" s="437"/>
      <c r="YH124" s="437"/>
      <c r="YI124" s="437"/>
      <c r="YJ124" s="437"/>
      <c r="YK124" s="437"/>
      <c r="YL124" s="437"/>
      <c r="YM124" s="437"/>
      <c r="YN124" s="437"/>
      <c r="YO124" s="437"/>
      <c r="YP124" s="437"/>
      <c r="YQ124" s="437"/>
      <c r="YR124" s="437"/>
      <c r="YS124" s="437"/>
      <c r="YT124" s="437"/>
      <c r="YU124" s="437"/>
      <c r="YV124" s="437"/>
      <c r="YW124" s="437"/>
      <c r="YX124" s="437"/>
      <c r="YY124" s="437"/>
      <c r="YZ124" s="437"/>
      <c r="ZA124" s="437"/>
      <c r="ZB124" s="437"/>
      <c r="ZC124" s="437"/>
      <c r="ZD124" s="437"/>
      <c r="ZE124" s="437"/>
      <c r="ZF124" s="437"/>
      <c r="ZG124" s="437"/>
      <c r="ZH124" s="437"/>
      <c r="ZI124" s="437"/>
      <c r="ZJ124" s="437"/>
      <c r="ZK124" s="437"/>
      <c r="ZL124" s="437"/>
      <c r="ZM124" s="437"/>
      <c r="ZN124" s="437"/>
      <c r="ZO124" s="437"/>
      <c r="ZP124" s="437"/>
      <c r="ZQ124" s="437"/>
      <c r="ZR124" s="437"/>
      <c r="ZS124" s="437"/>
      <c r="ZT124" s="437"/>
      <c r="ZU124" s="437"/>
      <c r="ZV124" s="437"/>
      <c r="ZW124" s="437"/>
      <c r="ZX124" s="437"/>
      <c r="ZY124" s="437"/>
      <c r="ZZ124" s="437"/>
      <c r="AAA124" s="437"/>
      <c r="AAB124" s="437"/>
      <c r="AAC124" s="437"/>
      <c r="AAD124" s="437"/>
      <c r="AAE124" s="437"/>
      <c r="AAF124" s="437"/>
      <c r="AAG124" s="437"/>
      <c r="AAH124" s="437"/>
      <c r="AAI124" s="437"/>
      <c r="AAJ124" s="437"/>
      <c r="AAK124" s="437"/>
      <c r="AAL124" s="437"/>
      <c r="AAM124" s="437"/>
      <c r="AAN124" s="437"/>
      <c r="AAO124" s="437"/>
      <c r="AAP124" s="437"/>
      <c r="AAQ124" s="437"/>
      <c r="AAR124" s="437"/>
      <c r="AAS124" s="437"/>
      <c r="AAT124" s="437"/>
      <c r="AAU124" s="437"/>
      <c r="AAV124" s="437"/>
      <c r="AAW124" s="437"/>
      <c r="AAX124" s="437"/>
      <c r="AAY124" s="437"/>
      <c r="AAZ124" s="437"/>
      <c r="ABA124" s="437"/>
      <c r="ABB124" s="437"/>
      <c r="ABC124" s="437"/>
      <c r="ABD124" s="437"/>
      <c r="ABE124" s="437"/>
      <c r="ABF124" s="437"/>
      <c r="ABG124" s="437"/>
      <c r="ABH124" s="437"/>
      <c r="ABI124" s="437"/>
      <c r="ABJ124" s="437"/>
      <c r="ABK124" s="437"/>
      <c r="ABL124" s="437"/>
      <c r="ABM124" s="437"/>
      <c r="ABN124" s="437"/>
      <c r="ABO124" s="437"/>
      <c r="ABP124" s="437"/>
      <c r="ABQ124" s="437"/>
      <c r="ABR124" s="437"/>
      <c r="ABS124" s="437"/>
      <c r="ABT124" s="437"/>
      <c r="ABU124" s="437"/>
      <c r="ABV124" s="437"/>
      <c r="ABW124" s="437"/>
      <c r="ABX124" s="437"/>
      <c r="ABY124" s="437"/>
      <c r="ABZ124" s="437"/>
      <c r="ACA124" s="437"/>
      <c r="ACB124" s="437"/>
      <c r="ACC124" s="437"/>
      <c r="ACD124" s="437"/>
      <c r="ACE124" s="437"/>
      <c r="ACF124" s="437"/>
      <c r="ACG124" s="437"/>
      <c r="ACH124" s="437"/>
      <c r="ACI124" s="437"/>
      <c r="ACJ124" s="437"/>
      <c r="ACK124" s="437"/>
      <c r="ACL124" s="437"/>
      <c r="ACM124" s="437"/>
      <c r="ACN124" s="437"/>
      <c r="ACO124" s="437"/>
      <c r="ACP124" s="437"/>
      <c r="ACQ124" s="437"/>
      <c r="ACR124" s="437"/>
      <c r="ACS124" s="437"/>
      <c r="ACT124" s="437"/>
      <c r="ACU124" s="437"/>
      <c r="ACV124" s="437"/>
      <c r="ACW124" s="437"/>
      <c r="ACX124" s="437"/>
      <c r="ACY124" s="437"/>
      <c r="ACZ124" s="437"/>
      <c r="ADA124" s="437"/>
      <c r="ADB124" s="437"/>
      <c r="ADC124" s="437"/>
      <c r="ADD124" s="437"/>
      <c r="ADE124" s="437"/>
      <c r="ADF124" s="437"/>
      <c r="ADG124" s="437"/>
      <c r="ADH124" s="437"/>
      <c r="ADI124" s="437"/>
      <c r="ADJ124" s="437"/>
      <c r="ADK124" s="437"/>
      <c r="ADL124" s="437"/>
      <c r="ADM124" s="437"/>
      <c r="ADN124" s="437"/>
      <c r="ADO124" s="437"/>
      <c r="ADP124" s="437"/>
      <c r="ADQ124" s="437"/>
      <c r="ADR124" s="437"/>
      <c r="ADS124" s="437"/>
      <c r="ADT124" s="437"/>
      <c r="ADU124" s="437"/>
      <c r="ADV124" s="437"/>
      <c r="ADW124" s="437"/>
      <c r="ADX124" s="437"/>
      <c r="ADY124" s="437"/>
      <c r="ADZ124" s="437"/>
      <c r="AEA124" s="437"/>
      <c r="AEB124" s="437"/>
      <c r="AEC124" s="437"/>
      <c r="AED124" s="437"/>
      <c r="AEE124" s="437"/>
      <c r="AEF124" s="437"/>
      <c r="AEG124" s="437"/>
      <c r="AEH124" s="437"/>
      <c r="AEI124" s="437"/>
      <c r="AEJ124" s="437"/>
      <c r="AEK124" s="437"/>
      <c r="AEL124" s="437"/>
      <c r="AEM124" s="437"/>
      <c r="AEN124" s="437"/>
      <c r="AEO124" s="437"/>
      <c r="AEP124" s="437"/>
      <c r="AEQ124" s="437"/>
      <c r="AER124" s="437"/>
      <c r="AES124" s="437"/>
      <c r="AET124" s="437"/>
      <c r="AEU124" s="437"/>
      <c r="AEV124" s="437"/>
      <c r="AEW124" s="437"/>
      <c r="AEX124" s="437"/>
      <c r="AEY124" s="437"/>
      <c r="AEZ124" s="437"/>
      <c r="AFA124" s="437"/>
      <c r="AFB124" s="437"/>
      <c r="AFC124" s="437"/>
      <c r="AFD124" s="437"/>
      <c r="AFE124" s="437"/>
      <c r="AFF124" s="437"/>
      <c r="AFG124" s="437"/>
      <c r="AFH124" s="437"/>
      <c r="AFI124" s="437"/>
      <c r="AFJ124" s="437"/>
      <c r="AFK124" s="437"/>
      <c r="AFL124" s="437"/>
      <c r="AFM124" s="437"/>
      <c r="AFN124" s="437"/>
      <c r="AFO124" s="437"/>
      <c r="AFP124" s="437"/>
      <c r="AFQ124" s="437"/>
      <c r="AFR124" s="437"/>
      <c r="AFS124" s="437"/>
      <c r="AFT124" s="437"/>
      <c r="AFU124" s="437"/>
      <c r="AFV124" s="437"/>
      <c r="AFW124" s="437"/>
      <c r="AFX124" s="437"/>
      <c r="AFY124" s="437"/>
      <c r="AFZ124" s="437"/>
      <c r="AGA124" s="437"/>
      <c r="AGB124" s="437"/>
      <c r="AGC124" s="437"/>
      <c r="AGD124" s="437"/>
      <c r="AGE124" s="437"/>
      <c r="AGF124" s="437"/>
      <c r="AGG124" s="437"/>
      <c r="AGH124" s="437"/>
      <c r="AGI124" s="437"/>
      <c r="AGJ124" s="437"/>
      <c r="AGK124" s="437"/>
      <c r="AGL124" s="437"/>
      <c r="AGM124" s="437"/>
      <c r="AGN124" s="437"/>
      <c r="AGO124" s="437"/>
      <c r="AGP124" s="437"/>
      <c r="AGQ124" s="437"/>
      <c r="AGR124" s="437"/>
      <c r="AGS124" s="437"/>
      <c r="AGT124" s="437"/>
      <c r="AGU124" s="437"/>
      <c r="AGV124" s="437"/>
      <c r="AGW124" s="437"/>
      <c r="AGX124" s="437"/>
      <c r="AGY124" s="437"/>
      <c r="AGZ124" s="437"/>
      <c r="AHA124" s="437"/>
      <c r="AHB124" s="437"/>
      <c r="AHC124" s="437"/>
      <c r="AHD124" s="437"/>
      <c r="AHE124" s="437"/>
      <c r="AHF124" s="437"/>
      <c r="AHG124" s="437"/>
      <c r="AHH124" s="437"/>
      <c r="AHI124" s="437"/>
      <c r="AHJ124" s="437"/>
      <c r="AHK124" s="437"/>
      <c r="AHL124" s="437"/>
      <c r="AHM124" s="437"/>
      <c r="AHN124" s="437"/>
      <c r="AHO124" s="437"/>
      <c r="AHP124" s="437"/>
      <c r="AHQ124" s="437"/>
      <c r="AHR124" s="437"/>
      <c r="AHS124" s="437"/>
      <c r="AHT124" s="437"/>
      <c r="AHU124" s="437"/>
      <c r="AHV124" s="437"/>
      <c r="AHW124" s="437"/>
      <c r="AHX124" s="437"/>
      <c r="AHY124" s="437"/>
      <c r="AHZ124" s="437"/>
      <c r="AIA124" s="437"/>
      <c r="AIB124" s="437"/>
      <c r="AIC124" s="437"/>
      <c r="AID124" s="437"/>
      <c r="AIE124" s="437"/>
      <c r="AIF124" s="437"/>
      <c r="AIG124" s="437"/>
      <c r="AIH124" s="437"/>
      <c r="AII124" s="437"/>
      <c r="AIJ124" s="437"/>
      <c r="AIK124" s="437"/>
      <c r="AIL124" s="437"/>
      <c r="AIM124" s="437"/>
      <c r="AIN124" s="437"/>
      <c r="AIO124" s="437"/>
      <c r="AIP124" s="437"/>
      <c r="AIQ124" s="437"/>
      <c r="AIR124" s="437"/>
      <c r="AIS124" s="437"/>
      <c r="AIT124" s="437"/>
      <c r="AIU124" s="437"/>
      <c r="AIV124" s="437"/>
      <c r="AIW124" s="437"/>
      <c r="AIX124" s="437"/>
      <c r="AIY124" s="437"/>
      <c r="AIZ124" s="437"/>
      <c r="AJA124" s="437"/>
      <c r="AJB124" s="437"/>
      <c r="AJC124" s="437"/>
      <c r="AJD124" s="437"/>
      <c r="AJE124" s="437"/>
      <c r="AJF124" s="437"/>
      <c r="AJG124" s="437"/>
      <c r="AJH124" s="437"/>
      <c r="AJI124" s="437"/>
      <c r="AJJ124" s="437"/>
      <c r="AJK124" s="437"/>
      <c r="AJL124" s="437"/>
      <c r="AJM124" s="437"/>
      <c r="AJN124" s="437"/>
      <c r="AJO124" s="437"/>
      <c r="AJP124" s="437"/>
      <c r="AJQ124" s="437"/>
      <c r="AJR124" s="437"/>
      <c r="AJS124" s="437"/>
      <c r="AJT124" s="437"/>
      <c r="AJU124" s="437"/>
      <c r="AJV124" s="437"/>
      <c r="AJW124" s="437"/>
      <c r="AJX124" s="437"/>
      <c r="AJY124" s="437"/>
      <c r="AJZ124" s="437"/>
      <c r="AKA124" s="437"/>
      <c r="AKB124" s="437"/>
      <c r="AKC124" s="437"/>
      <c r="AKD124" s="437"/>
      <c r="AKE124" s="437"/>
      <c r="AKF124" s="437"/>
      <c r="AKG124" s="437"/>
      <c r="AKH124" s="437"/>
      <c r="AKI124" s="437"/>
      <c r="AKJ124" s="437"/>
      <c r="AKK124" s="437"/>
      <c r="AKL124" s="437"/>
      <c r="AKM124" s="437"/>
      <c r="AKN124" s="437"/>
      <c r="AKO124" s="437"/>
      <c r="AKP124" s="437"/>
      <c r="AKQ124" s="437"/>
      <c r="AKR124" s="437"/>
      <c r="AKS124" s="437"/>
      <c r="AKT124" s="437"/>
      <c r="AKU124" s="437"/>
      <c r="AKV124" s="437"/>
      <c r="AKW124" s="437"/>
      <c r="AKX124" s="437"/>
      <c r="AKY124" s="437"/>
      <c r="AKZ124" s="437"/>
      <c r="ALA124" s="437"/>
      <c r="ALB124" s="437"/>
      <c r="ALC124" s="437"/>
      <c r="ALD124" s="437"/>
      <c r="ALE124" s="437"/>
      <c r="ALF124" s="437"/>
      <c r="ALG124" s="437"/>
      <c r="ALH124" s="437"/>
      <c r="ALI124" s="437"/>
      <c r="ALJ124" s="437"/>
      <c r="ALK124" s="437"/>
      <c r="ALL124" s="437"/>
      <c r="ALM124" s="437"/>
      <c r="ALN124" s="437"/>
      <c r="ALO124" s="437"/>
      <c r="ALP124" s="437"/>
      <c r="ALQ124" s="437"/>
      <c r="ALR124" s="437"/>
      <c r="ALS124" s="437"/>
      <c r="ALT124" s="437"/>
      <c r="ALU124" s="437"/>
      <c r="ALV124" s="437"/>
      <c r="ALW124" s="437"/>
      <c r="ALX124" s="437"/>
      <c r="ALY124" s="437"/>
      <c r="ALZ124" s="437"/>
      <c r="AMA124" s="437"/>
      <c r="AMB124" s="437"/>
      <c r="AMC124" s="437"/>
      <c r="AMD124" s="437"/>
      <c r="AME124" s="437"/>
      <c r="AMF124" s="437"/>
      <c r="AMG124" s="437"/>
      <c r="AMH124" s="437"/>
      <c r="AMI124" s="437"/>
      <c r="AMJ124" s="437"/>
      <c r="AMK124" s="437"/>
      <c r="AML124" s="437"/>
      <c r="AMM124" s="437"/>
      <c r="AMN124" s="437"/>
      <c r="AMO124" s="437"/>
      <c r="AMP124" s="437"/>
      <c r="AMQ124" s="437"/>
      <c r="AMR124" s="437"/>
      <c r="AMS124" s="437"/>
      <c r="AMT124" s="437"/>
      <c r="AMU124" s="437"/>
      <c r="AMV124" s="437"/>
      <c r="AMW124" s="437"/>
      <c r="AMX124" s="437"/>
      <c r="AMY124" s="437"/>
      <c r="AMZ124" s="437"/>
      <c r="ANA124" s="437"/>
      <c r="ANB124" s="437"/>
      <c r="ANC124" s="437"/>
      <c r="AND124" s="437"/>
      <c r="ANE124" s="437"/>
      <c r="ANF124" s="437"/>
      <c r="ANG124" s="437"/>
      <c r="ANH124" s="437"/>
      <c r="ANI124" s="437"/>
      <c r="ANJ124" s="437"/>
      <c r="ANK124" s="437"/>
      <c r="ANL124" s="437"/>
      <c r="ANM124" s="437"/>
      <c r="ANN124" s="437"/>
      <c r="ANO124" s="437"/>
      <c r="ANP124" s="437"/>
      <c r="ANQ124" s="437"/>
      <c r="ANR124" s="437"/>
      <c r="ANS124" s="437"/>
      <c r="ANT124" s="437"/>
      <c r="ANU124" s="437"/>
      <c r="ANV124" s="437"/>
      <c r="ANW124" s="437"/>
      <c r="ANX124" s="437"/>
      <c r="ANY124" s="437"/>
      <c r="ANZ124" s="437"/>
      <c r="AOA124" s="437"/>
      <c r="AOB124" s="437"/>
      <c r="AOC124" s="437"/>
      <c r="AOD124" s="437"/>
      <c r="AOE124" s="437"/>
      <c r="AOF124" s="437"/>
      <c r="AOG124" s="437"/>
      <c r="AOH124" s="437"/>
      <c r="AOI124" s="437"/>
      <c r="AOJ124" s="437"/>
      <c r="AOK124" s="437"/>
      <c r="AOL124" s="437"/>
      <c r="AOM124" s="437"/>
      <c r="AON124" s="437"/>
      <c r="AOO124" s="437"/>
      <c r="AOP124" s="437"/>
      <c r="AOQ124" s="437"/>
      <c r="AOR124" s="437"/>
      <c r="AOS124" s="437"/>
      <c r="AOT124" s="437"/>
      <c r="AOU124" s="437"/>
      <c r="AOV124" s="437"/>
      <c r="AOW124" s="437"/>
      <c r="AOX124" s="437"/>
      <c r="AOY124" s="437"/>
      <c r="AOZ124" s="437"/>
      <c r="APA124" s="437"/>
      <c r="APB124" s="437"/>
      <c r="APC124" s="437"/>
      <c r="APD124" s="437"/>
      <c r="APE124" s="437"/>
      <c r="APF124" s="437"/>
      <c r="APG124" s="437"/>
      <c r="APH124" s="437"/>
      <c r="API124" s="437"/>
      <c r="APJ124" s="437"/>
      <c r="APK124" s="437"/>
      <c r="APL124" s="437"/>
      <c r="APM124" s="437"/>
      <c r="APN124" s="437"/>
      <c r="APO124" s="437"/>
      <c r="APP124" s="437"/>
      <c r="APQ124" s="437"/>
      <c r="APR124" s="437"/>
      <c r="APS124" s="437"/>
      <c r="APT124" s="437"/>
      <c r="APU124" s="437"/>
      <c r="APV124" s="437"/>
      <c r="APW124" s="437"/>
      <c r="APX124" s="437"/>
      <c r="APY124" s="437"/>
      <c r="APZ124" s="437"/>
      <c r="AQA124" s="437"/>
      <c r="AQB124" s="437"/>
      <c r="AQC124" s="437"/>
      <c r="AQD124" s="437"/>
      <c r="AQE124" s="437"/>
      <c r="AQF124" s="437"/>
      <c r="AQG124" s="437"/>
      <c r="AQH124" s="437"/>
      <c r="AQI124" s="437"/>
      <c r="AQJ124" s="437"/>
      <c r="AQK124" s="437"/>
      <c r="AQL124" s="437"/>
      <c r="AQM124" s="437"/>
      <c r="AQN124" s="437"/>
      <c r="AQO124" s="437"/>
      <c r="AQP124" s="437"/>
      <c r="AQQ124" s="437"/>
      <c r="AQR124" s="437"/>
      <c r="AQS124" s="437"/>
      <c r="AQT124" s="437"/>
      <c r="AQU124" s="437"/>
      <c r="AQV124" s="437"/>
      <c r="AQW124" s="437"/>
      <c r="AQX124" s="437"/>
      <c r="AQY124" s="437"/>
      <c r="AQZ124" s="437"/>
      <c r="ARA124" s="437"/>
      <c r="ARB124" s="437"/>
      <c r="ARC124" s="437"/>
      <c r="ARD124" s="437"/>
      <c r="ARE124" s="437"/>
      <c r="ARF124" s="437"/>
      <c r="ARG124" s="437"/>
      <c r="ARH124" s="437"/>
      <c r="ARI124" s="437"/>
      <c r="ARJ124" s="437"/>
      <c r="ARK124" s="437"/>
      <c r="ARL124" s="437"/>
      <c r="ARM124" s="437"/>
      <c r="ARN124" s="437"/>
      <c r="ARO124" s="437"/>
      <c r="ARP124" s="437"/>
      <c r="ARQ124" s="437"/>
      <c r="ARR124" s="437"/>
      <c r="ARS124" s="437"/>
      <c r="ART124" s="437"/>
      <c r="ARU124" s="437"/>
      <c r="ARV124" s="437"/>
      <c r="ARW124" s="437"/>
      <c r="ARX124" s="437"/>
      <c r="ARY124" s="437"/>
      <c r="ARZ124" s="437"/>
      <c r="ASA124" s="437"/>
      <c r="ASB124" s="437"/>
      <c r="ASC124" s="437"/>
      <c r="ASD124" s="437"/>
      <c r="ASE124" s="437"/>
      <c r="ASF124" s="437"/>
      <c r="ASG124" s="437"/>
      <c r="ASH124" s="437"/>
      <c r="ASI124" s="437"/>
      <c r="ASJ124" s="437"/>
      <c r="ASK124" s="437"/>
      <c r="ASL124" s="437"/>
      <c r="ASM124" s="437"/>
      <c r="ASN124" s="437"/>
      <c r="ASO124" s="437"/>
      <c r="ASP124" s="437"/>
      <c r="ASQ124" s="437"/>
      <c r="ASR124" s="437"/>
      <c r="ASS124" s="437"/>
      <c r="AST124" s="437"/>
      <c r="ASU124" s="437"/>
      <c r="ASV124" s="437"/>
      <c r="ASW124" s="437"/>
      <c r="ASX124" s="437"/>
      <c r="ASY124" s="437"/>
      <c r="ASZ124" s="437"/>
      <c r="ATA124" s="437"/>
      <c r="ATB124" s="437"/>
      <c r="ATC124" s="437"/>
      <c r="ATD124" s="437"/>
      <c r="ATE124" s="437"/>
      <c r="ATF124" s="437"/>
      <c r="ATG124" s="437"/>
      <c r="ATH124" s="437"/>
      <c r="ATI124" s="437"/>
    </row>
    <row r="125" spans="1:1205" s="25" customFormat="1" ht="15.75" customHeight="1" thickBot="1" x14ac:dyDescent="0.35">
      <c r="A125" s="673"/>
      <c r="B125" s="673"/>
      <c r="C125" s="673"/>
      <c r="D125" s="673"/>
      <c r="E125" s="673"/>
      <c r="F125" s="673"/>
      <c r="G125" s="673"/>
      <c r="H125" s="673"/>
      <c r="I125" s="673"/>
      <c r="J125" s="673"/>
      <c r="K125" s="673"/>
      <c r="L125" s="673"/>
      <c r="M125" s="673"/>
      <c r="N125" s="673"/>
      <c r="O125" s="673"/>
      <c r="P125" s="673"/>
      <c r="Q125" s="673"/>
      <c r="R125" s="673"/>
      <c r="S125" s="673"/>
      <c r="T125" s="673"/>
      <c r="U125" s="673"/>
      <c r="V125" s="673"/>
      <c r="W125" s="673"/>
      <c r="X125" s="673"/>
      <c r="Y125" s="673"/>
      <c r="Z125" s="673"/>
      <c r="AA125" s="673"/>
      <c r="AB125" s="673"/>
      <c r="AC125" s="673"/>
      <c r="AD125" s="673"/>
      <c r="AE125" s="673"/>
      <c r="AF125" s="673"/>
      <c r="AG125" s="673"/>
      <c r="AH125" s="673"/>
      <c r="AI125" s="673"/>
      <c r="AJ125" s="673"/>
      <c r="AK125" s="673"/>
      <c r="AL125" s="673"/>
      <c r="AM125" s="673"/>
      <c r="AN125" s="673"/>
      <c r="AO125" s="673"/>
      <c r="AP125" s="673"/>
      <c r="AQ125" s="673"/>
      <c r="AR125" s="673"/>
      <c r="AS125" s="673"/>
      <c r="AT125" s="673"/>
      <c r="AU125" s="673"/>
      <c r="AV125" s="673"/>
      <c r="AW125" s="673"/>
      <c r="AX125" s="673"/>
      <c r="AY125" s="673"/>
      <c r="AZ125" s="196"/>
      <c r="BA125" s="196"/>
      <c r="BB125" s="196"/>
      <c r="BC125" s="196"/>
      <c r="BD125" s="196"/>
      <c r="BE125" s="197"/>
      <c r="MG125" s="437"/>
      <c r="MH125" s="437"/>
      <c r="MI125" s="437"/>
      <c r="MJ125" s="437"/>
      <c r="MK125" s="437"/>
      <c r="ML125" s="437"/>
      <c r="MM125" s="437"/>
      <c r="MN125" s="437"/>
      <c r="MO125" s="437"/>
      <c r="MP125" s="437"/>
      <c r="MQ125" s="437"/>
      <c r="MR125" s="437"/>
      <c r="MS125" s="437"/>
      <c r="MT125" s="437"/>
      <c r="MU125" s="437"/>
      <c r="MV125" s="437"/>
      <c r="MW125" s="437"/>
      <c r="MX125" s="437"/>
      <c r="MY125" s="437"/>
      <c r="MZ125" s="437"/>
      <c r="NA125" s="437"/>
      <c r="NB125" s="437"/>
      <c r="NC125" s="437"/>
      <c r="ND125" s="437"/>
      <c r="NE125" s="437"/>
      <c r="NF125" s="437"/>
      <c r="NG125" s="437"/>
      <c r="NH125" s="437"/>
      <c r="NI125" s="437"/>
      <c r="NJ125" s="437"/>
      <c r="NK125" s="437"/>
      <c r="NL125" s="437"/>
      <c r="NM125" s="437"/>
      <c r="NN125" s="437"/>
      <c r="NO125" s="437"/>
      <c r="NP125" s="437"/>
      <c r="NQ125" s="437"/>
      <c r="NR125" s="437"/>
      <c r="NS125" s="437"/>
      <c r="NT125" s="437"/>
      <c r="NU125" s="437"/>
      <c r="NV125" s="437"/>
      <c r="NW125" s="437"/>
      <c r="NX125" s="437"/>
      <c r="NY125" s="437"/>
      <c r="NZ125" s="437"/>
      <c r="OA125" s="437"/>
      <c r="OB125" s="437"/>
      <c r="OC125" s="437"/>
      <c r="OD125" s="437"/>
      <c r="OE125" s="437"/>
      <c r="OF125" s="437"/>
      <c r="OG125" s="437"/>
      <c r="OH125" s="437"/>
      <c r="OI125" s="437"/>
      <c r="OJ125" s="437"/>
      <c r="OK125" s="437"/>
      <c r="OL125" s="437"/>
      <c r="OM125" s="437"/>
      <c r="ON125" s="437"/>
      <c r="OO125" s="437"/>
      <c r="OP125" s="437"/>
      <c r="OQ125" s="437"/>
      <c r="OR125" s="437"/>
      <c r="OS125" s="437"/>
      <c r="OT125" s="437"/>
      <c r="OU125" s="437"/>
      <c r="OV125" s="437"/>
      <c r="OW125" s="437"/>
      <c r="OX125" s="437"/>
      <c r="OY125" s="437"/>
      <c r="OZ125" s="437"/>
      <c r="PA125" s="437"/>
      <c r="PB125" s="437"/>
      <c r="PC125" s="437"/>
      <c r="PD125" s="437"/>
      <c r="PE125" s="437"/>
      <c r="PF125" s="437"/>
      <c r="PG125" s="437"/>
      <c r="PH125" s="437"/>
      <c r="PI125" s="437"/>
      <c r="PJ125" s="437"/>
      <c r="PK125" s="437"/>
      <c r="PL125" s="437"/>
      <c r="PM125" s="437"/>
      <c r="PN125" s="437"/>
      <c r="PO125" s="437"/>
      <c r="PP125" s="437"/>
      <c r="PQ125" s="437"/>
      <c r="PR125" s="437"/>
      <c r="PS125" s="437"/>
      <c r="PT125" s="437"/>
      <c r="PU125" s="437"/>
      <c r="PV125" s="437"/>
      <c r="PW125" s="437"/>
      <c r="PX125" s="437"/>
      <c r="PY125" s="437"/>
      <c r="PZ125" s="437"/>
      <c r="QA125" s="437"/>
      <c r="QB125" s="437"/>
      <c r="QC125" s="437"/>
      <c r="QD125" s="437"/>
      <c r="QE125" s="437"/>
      <c r="QF125" s="437"/>
      <c r="QG125" s="437"/>
      <c r="QH125" s="437"/>
      <c r="QI125" s="437"/>
      <c r="QJ125" s="437"/>
      <c r="QK125" s="437"/>
      <c r="QL125" s="437"/>
      <c r="QM125" s="437"/>
      <c r="QN125" s="437"/>
      <c r="QO125" s="437"/>
      <c r="QP125" s="437"/>
      <c r="QQ125" s="437"/>
      <c r="QR125" s="437"/>
      <c r="QS125" s="437"/>
      <c r="QT125" s="437"/>
      <c r="QU125" s="437"/>
      <c r="QV125" s="437"/>
      <c r="QW125" s="437"/>
      <c r="QX125" s="437"/>
      <c r="QY125" s="437"/>
      <c r="QZ125" s="437"/>
      <c r="RA125" s="437"/>
      <c r="RB125" s="437"/>
      <c r="RC125" s="437"/>
      <c r="RD125" s="437"/>
      <c r="RE125" s="437"/>
      <c r="RF125" s="437"/>
      <c r="RG125" s="437"/>
      <c r="RH125" s="437"/>
      <c r="RI125" s="437"/>
      <c r="RJ125" s="437"/>
      <c r="RK125" s="437"/>
      <c r="RL125" s="437"/>
      <c r="RM125" s="437"/>
      <c r="RN125" s="437"/>
      <c r="RO125" s="437"/>
      <c r="RP125" s="437"/>
      <c r="RQ125" s="437"/>
      <c r="RR125" s="437"/>
      <c r="RS125" s="437"/>
      <c r="RT125" s="437"/>
      <c r="RU125" s="437"/>
      <c r="RV125" s="437"/>
      <c r="RW125" s="437"/>
      <c r="RX125" s="437"/>
      <c r="RY125" s="437"/>
      <c r="RZ125" s="437"/>
      <c r="SA125" s="437"/>
      <c r="SB125" s="437"/>
      <c r="SC125" s="437"/>
      <c r="SD125" s="437"/>
      <c r="SE125" s="437"/>
      <c r="SF125" s="437"/>
      <c r="SG125" s="437"/>
      <c r="SH125" s="437"/>
      <c r="SI125" s="437"/>
      <c r="SJ125" s="437"/>
      <c r="SK125" s="437"/>
      <c r="SL125" s="437"/>
      <c r="SM125" s="437"/>
      <c r="SN125" s="437"/>
      <c r="SO125" s="437"/>
      <c r="SP125" s="437"/>
      <c r="SQ125" s="437"/>
      <c r="SR125" s="437"/>
      <c r="SS125" s="437"/>
      <c r="ST125" s="437"/>
      <c r="SU125" s="437"/>
      <c r="SV125" s="437"/>
      <c r="SW125" s="437"/>
      <c r="SX125" s="437"/>
      <c r="SY125" s="437"/>
      <c r="SZ125" s="437"/>
      <c r="TA125" s="437"/>
      <c r="TB125" s="437"/>
      <c r="TC125" s="437"/>
      <c r="TD125" s="437"/>
      <c r="TE125" s="437"/>
      <c r="TF125" s="437"/>
      <c r="TG125" s="437"/>
      <c r="TH125" s="437"/>
      <c r="TI125" s="437"/>
      <c r="TJ125" s="437"/>
      <c r="TK125" s="437"/>
      <c r="TL125" s="437"/>
      <c r="TM125" s="437"/>
      <c r="TN125" s="437"/>
      <c r="TO125" s="437"/>
      <c r="TP125" s="437"/>
      <c r="TQ125" s="437"/>
      <c r="TR125" s="437"/>
      <c r="TS125" s="437"/>
      <c r="TT125" s="437"/>
      <c r="TU125" s="437"/>
      <c r="TV125" s="437"/>
      <c r="TW125" s="437"/>
      <c r="TX125" s="437"/>
      <c r="TY125" s="437"/>
      <c r="TZ125" s="437"/>
      <c r="UA125" s="437"/>
      <c r="UB125" s="437"/>
      <c r="UC125" s="437"/>
      <c r="UD125" s="437"/>
      <c r="UE125" s="437"/>
      <c r="UF125" s="437"/>
      <c r="UG125" s="437"/>
      <c r="UH125" s="437"/>
      <c r="UI125" s="437"/>
      <c r="UJ125" s="437"/>
      <c r="UK125" s="437"/>
      <c r="UL125" s="437"/>
      <c r="UM125" s="437"/>
      <c r="UN125" s="437"/>
      <c r="UO125" s="437"/>
      <c r="UP125" s="437"/>
      <c r="UQ125" s="437"/>
      <c r="UR125" s="437"/>
      <c r="US125" s="437"/>
      <c r="UT125" s="437"/>
      <c r="UU125" s="437"/>
      <c r="UV125" s="437"/>
      <c r="UW125" s="437"/>
      <c r="UX125" s="437"/>
      <c r="UY125" s="437"/>
      <c r="UZ125" s="437"/>
      <c r="VA125" s="437"/>
      <c r="VB125" s="437"/>
      <c r="VC125" s="437"/>
      <c r="VD125" s="437"/>
      <c r="VE125" s="437"/>
      <c r="VF125" s="437"/>
      <c r="VG125" s="437"/>
      <c r="VH125" s="437"/>
      <c r="VI125" s="437"/>
      <c r="VJ125" s="437"/>
      <c r="VK125" s="437"/>
      <c r="VL125" s="437"/>
      <c r="VM125" s="437"/>
      <c r="VN125" s="437"/>
      <c r="VO125" s="437"/>
      <c r="VP125" s="437"/>
      <c r="VQ125" s="437"/>
      <c r="VR125" s="437"/>
      <c r="VS125" s="437"/>
      <c r="VT125" s="437"/>
      <c r="VU125" s="437"/>
      <c r="VV125" s="437"/>
      <c r="VW125" s="437"/>
      <c r="VX125" s="437"/>
      <c r="VY125" s="437"/>
      <c r="VZ125" s="437"/>
      <c r="WA125" s="437"/>
      <c r="WB125" s="437"/>
      <c r="WC125" s="437"/>
      <c r="WD125" s="437"/>
      <c r="WE125" s="437"/>
      <c r="WF125" s="437"/>
      <c r="WG125" s="437"/>
      <c r="WH125" s="437"/>
      <c r="WI125" s="437"/>
      <c r="WJ125" s="437"/>
      <c r="WK125" s="437"/>
      <c r="WL125" s="437"/>
      <c r="WM125" s="437"/>
      <c r="WN125" s="437"/>
      <c r="WO125" s="437"/>
      <c r="WP125" s="437"/>
      <c r="WQ125" s="437"/>
      <c r="WR125" s="437"/>
      <c r="WS125" s="437"/>
      <c r="WT125" s="437"/>
      <c r="WU125" s="437"/>
      <c r="WV125" s="437"/>
      <c r="WW125" s="437"/>
      <c r="WX125" s="437"/>
      <c r="WY125" s="437"/>
      <c r="WZ125" s="437"/>
      <c r="XA125" s="437"/>
      <c r="XB125" s="437"/>
      <c r="XC125" s="437"/>
      <c r="XD125" s="437"/>
      <c r="XE125" s="437"/>
      <c r="XF125" s="437"/>
      <c r="XG125" s="437"/>
      <c r="XH125" s="437"/>
      <c r="XI125" s="437"/>
      <c r="XJ125" s="437"/>
      <c r="XK125" s="437"/>
      <c r="XL125" s="437"/>
      <c r="XM125" s="437"/>
      <c r="XN125" s="437"/>
      <c r="XO125" s="437"/>
      <c r="XP125" s="437"/>
      <c r="XQ125" s="437"/>
      <c r="XR125" s="437"/>
      <c r="XS125" s="437"/>
      <c r="XT125" s="437"/>
      <c r="XU125" s="437"/>
      <c r="XV125" s="437"/>
      <c r="XW125" s="437"/>
      <c r="XX125" s="437"/>
      <c r="XY125" s="437"/>
      <c r="XZ125" s="437"/>
      <c r="YA125" s="437"/>
      <c r="YB125" s="437"/>
      <c r="YC125" s="437"/>
      <c r="YD125" s="437"/>
      <c r="YE125" s="437"/>
      <c r="YF125" s="437"/>
      <c r="YG125" s="437"/>
      <c r="YH125" s="437"/>
      <c r="YI125" s="437"/>
      <c r="YJ125" s="437"/>
      <c r="YK125" s="437"/>
      <c r="YL125" s="437"/>
      <c r="YM125" s="437"/>
      <c r="YN125" s="437"/>
      <c r="YO125" s="437"/>
      <c r="YP125" s="437"/>
      <c r="YQ125" s="437"/>
      <c r="YR125" s="437"/>
      <c r="YS125" s="437"/>
      <c r="YT125" s="437"/>
      <c r="YU125" s="437"/>
      <c r="YV125" s="437"/>
      <c r="YW125" s="437"/>
      <c r="YX125" s="437"/>
      <c r="YY125" s="437"/>
      <c r="YZ125" s="437"/>
      <c r="ZA125" s="437"/>
      <c r="ZB125" s="437"/>
      <c r="ZC125" s="437"/>
      <c r="ZD125" s="437"/>
      <c r="ZE125" s="437"/>
      <c r="ZF125" s="437"/>
      <c r="ZG125" s="437"/>
      <c r="ZH125" s="437"/>
      <c r="ZI125" s="437"/>
      <c r="ZJ125" s="437"/>
      <c r="ZK125" s="437"/>
      <c r="ZL125" s="437"/>
      <c r="ZM125" s="437"/>
      <c r="ZN125" s="437"/>
      <c r="ZO125" s="437"/>
      <c r="ZP125" s="437"/>
      <c r="ZQ125" s="437"/>
      <c r="ZR125" s="437"/>
      <c r="ZS125" s="437"/>
      <c r="ZT125" s="437"/>
      <c r="ZU125" s="437"/>
      <c r="ZV125" s="437"/>
      <c r="ZW125" s="437"/>
      <c r="ZX125" s="437"/>
      <c r="ZY125" s="437"/>
      <c r="ZZ125" s="437"/>
      <c r="AAA125" s="437"/>
      <c r="AAB125" s="437"/>
      <c r="AAC125" s="437"/>
      <c r="AAD125" s="437"/>
      <c r="AAE125" s="437"/>
      <c r="AAF125" s="437"/>
      <c r="AAG125" s="437"/>
      <c r="AAH125" s="437"/>
      <c r="AAI125" s="437"/>
      <c r="AAJ125" s="437"/>
      <c r="AAK125" s="437"/>
      <c r="AAL125" s="437"/>
      <c r="AAM125" s="437"/>
      <c r="AAN125" s="437"/>
      <c r="AAO125" s="437"/>
      <c r="AAP125" s="437"/>
      <c r="AAQ125" s="437"/>
      <c r="AAR125" s="437"/>
      <c r="AAS125" s="437"/>
      <c r="AAT125" s="437"/>
      <c r="AAU125" s="437"/>
      <c r="AAV125" s="437"/>
      <c r="AAW125" s="437"/>
      <c r="AAX125" s="437"/>
      <c r="AAY125" s="437"/>
      <c r="AAZ125" s="437"/>
      <c r="ABA125" s="437"/>
      <c r="ABB125" s="437"/>
      <c r="ABC125" s="437"/>
      <c r="ABD125" s="437"/>
      <c r="ABE125" s="437"/>
      <c r="ABF125" s="437"/>
      <c r="ABG125" s="437"/>
      <c r="ABH125" s="437"/>
      <c r="ABI125" s="437"/>
      <c r="ABJ125" s="437"/>
      <c r="ABK125" s="437"/>
      <c r="ABL125" s="437"/>
      <c r="ABM125" s="437"/>
      <c r="ABN125" s="437"/>
      <c r="ABO125" s="437"/>
      <c r="ABP125" s="437"/>
      <c r="ABQ125" s="437"/>
      <c r="ABR125" s="437"/>
      <c r="ABS125" s="437"/>
      <c r="ABT125" s="437"/>
      <c r="ABU125" s="437"/>
      <c r="ABV125" s="437"/>
      <c r="ABW125" s="437"/>
      <c r="ABX125" s="437"/>
      <c r="ABY125" s="437"/>
      <c r="ABZ125" s="437"/>
      <c r="ACA125" s="437"/>
      <c r="ACB125" s="437"/>
      <c r="ACC125" s="437"/>
      <c r="ACD125" s="437"/>
      <c r="ACE125" s="437"/>
      <c r="ACF125" s="437"/>
      <c r="ACG125" s="437"/>
      <c r="ACH125" s="437"/>
      <c r="ACI125" s="437"/>
      <c r="ACJ125" s="437"/>
      <c r="ACK125" s="437"/>
      <c r="ACL125" s="437"/>
      <c r="ACM125" s="437"/>
      <c r="ACN125" s="437"/>
      <c r="ACO125" s="437"/>
      <c r="ACP125" s="437"/>
      <c r="ACQ125" s="437"/>
      <c r="ACR125" s="437"/>
      <c r="ACS125" s="437"/>
      <c r="ACT125" s="437"/>
      <c r="ACU125" s="437"/>
      <c r="ACV125" s="437"/>
      <c r="ACW125" s="437"/>
      <c r="ACX125" s="437"/>
      <c r="ACY125" s="437"/>
      <c r="ACZ125" s="437"/>
      <c r="ADA125" s="437"/>
      <c r="ADB125" s="437"/>
      <c r="ADC125" s="437"/>
      <c r="ADD125" s="437"/>
      <c r="ADE125" s="437"/>
      <c r="ADF125" s="437"/>
      <c r="ADG125" s="437"/>
      <c r="ADH125" s="437"/>
      <c r="ADI125" s="437"/>
      <c r="ADJ125" s="437"/>
      <c r="ADK125" s="437"/>
      <c r="ADL125" s="437"/>
      <c r="ADM125" s="437"/>
      <c r="ADN125" s="437"/>
      <c r="ADO125" s="437"/>
      <c r="ADP125" s="437"/>
      <c r="ADQ125" s="437"/>
      <c r="ADR125" s="437"/>
      <c r="ADS125" s="437"/>
      <c r="ADT125" s="437"/>
      <c r="ADU125" s="437"/>
      <c r="ADV125" s="437"/>
      <c r="ADW125" s="437"/>
      <c r="ADX125" s="437"/>
      <c r="ADY125" s="437"/>
      <c r="ADZ125" s="437"/>
      <c r="AEA125" s="437"/>
      <c r="AEB125" s="437"/>
      <c r="AEC125" s="437"/>
      <c r="AED125" s="437"/>
      <c r="AEE125" s="437"/>
      <c r="AEF125" s="437"/>
      <c r="AEG125" s="437"/>
      <c r="AEH125" s="437"/>
      <c r="AEI125" s="437"/>
      <c r="AEJ125" s="437"/>
      <c r="AEK125" s="437"/>
      <c r="AEL125" s="437"/>
      <c r="AEM125" s="437"/>
      <c r="AEN125" s="437"/>
      <c r="AEO125" s="437"/>
      <c r="AEP125" s="437"/>
      <c r="AEQ125" s="437"/>
      <c r="AER125" s="437"/>
      <c r="AES125" s="437"/>
      <c r="AET125" s="437"/>
      <c r="AEU125" s="437"/>
      <c r="AEV125" s="437"/>
      <c r="AEW125" s="437"/>
      <c r="AEX125" s="437"/>
      <c r="AEY125" s="437"/>
      <c r="AEZ125" s="437"/>
      <c r="AFA125" s="437"/>
      <c r="AFB125" s="437"/>
      <c r="AFC125" s="437"/>
      <c r="AFD125" s="437"/>
      <c r="AFE125" s="437"/>
      <c r="AFF125" s="437"/>
      <c r="AFG125" s="437"/>
      <c r="AFH125" s="437"/>
      <c r="AFI125" s="437"/>
      <c r="AFJ125" s="437"/>
      <c r="AFK125" s="437"/>
      <c r="AFL125" s="437"/>
      <c r="AFM125" s="437"/>
      <c r="AFN125" s="437"/>
      <c r="AFO125" s="437"/>
      <c r="AFP125" s="437"/>
      <c r="AFQ125" s="437"/>
      <c r="AFR125" s="437"/>
      <c r="AFS125" s="437"/>
      <c r="AFT125" s="437"/>
      <c r="AFU125" s="437"/>
      <c r="AFV125" s="437"/>
      <c r="AFW125" s="437"/>
      <c r="AFX125" s="437"/>
      <c r="AFY125" s="437"/>
      <c r="AFZ125" s="437"/>
      <c r="AGA125" s="437"/>
      <c r="AGB125" s="437"/>
      <c r="AGC125" s="437"/>
      <c r="AGD125" s="437"/>
      <c r="AGE125" s="437"/>
      <c r="AGF125" s="437"/>
      <c r="AGG125" s="437"/>
      <c r="AGH125" s="437"/>
      <c r="AGI125" s="437"/>
      <c r="AGJ125" s="437"/>
      <c r="AGK125" s="437"/>
      <c r="AGL125" s="437"/>
      <c r="AGM125" s="437"/>
      <c r="AGN125" s="437"/>
      <c r="AGO125" s="437"/>
      <c r="AGP125" s="437"/>
      <c r="AGQ125" s="437"/>
      <c r="AGR125" s="437"/>
      <c r="AGS125" s="437"/>
      <c r="AGT125" s="437"/>
      <c r="AGU125" s="437"/>
      <c r="AGV125" s="437"/>
      <c r="AGW125" s="437"/>
      <c r="AGX125" s="437"/>
      <c r="AGY125" s="437"/>
      <c r="AGZ125" s="437"/>
      <c r="AHA125" s="437"/>
      <c r="AHB125" s="437"/>
      <c r="AHC125" s="437"/>
      <c r="AHD125" s="437"/>
      <c r="AHE125" s="437"/>
      <c r="AHF125" s="437"/>
      <c r="AHG125" s="437"/>
      <c r="AHH125" s="437"/>
      <c r="AHI125" s="437"/>
      <c r="AHJ125" s="437"/>
      <c r="AHK125" s="437"/>
      <c r="AHL125" s="437"/>
      <c r="AHM125" s="437"/>
      <c r="AHN125" s="437"/>
      <c r="AHO125" s="437"/>
      <c r="AHP125" s="437"/>
      <c r="AHQ125" s="437"/>
      <c r="AHR125" s="437"/>
      <c r="AHS125" s="437"/>
      <c r="AHT125" s="437"/>
      <c r="AHU125" s="437"/>
      <c r="AHV125" s="437"/>
      <c r="AHW125" s="437"/>
      <c r="AHX125" s="437"/>
      <c r="AHY125" s="437"/>
      <c r="AHZ125" s="437"/>
      <c r="AIA125" s="437"/>
      <c r="AIB125" s="437"/>
      <c r="AIC125" s="437"/>
      <c r="AID125" s="437"/>
      <c r="AIE125" s="437"/>
      <c r="AIF125" s="437"/>
      <c r="AIG125" s="437"/>
      <c r="AIH125" s="437"/>
      <c r="AII125" s="437"/>
      <c r="AIJ125" s="437"/>
      <c r="AIK125" s="437"/>
      <c r="AIL125" s="437"/>
      <c r="AIM125" s="437"/>
      <c r="AIN125" s="437"/>
      <c r="AIO125" s="437"/>
      <c r="AIP125" s="437"/>
      <c r="AIQ125" s="437"/>
      <c r="AIR125" s="437"/>
      <c r="AIS125" s="437"/>
      <c r="AIT125" s="437"/>
      <c r="AIU125" s="437"/>
      <c r="AIV125" s="437"/>
      <c r="AIW125" s="437"/>
      <c r="AIX125" s="437"/>
      <c r="AIY125" s="437"/>
      <c r="AIZ125" s="437"/>
      <c r="AJA125" s="437"/>
      <c r="AJB125" s="437"/>
      <c r="AJC125" s="437"/>
      <c r="AJD125" s="437"/>
      <c r="AJE125" s="437"/>
      <c r="AJF125" s="437"/>
      <c r="AJG125" s="437"/>
      <c r="AJH125" s="437"/>
      <c r="AJI125" s="437"/>
      <c r="AJJ125" s="437"/>
      <c r="AJK125" s="437"/>
      <c r="AJL125" s="437"/>
      <c r="AJM125" s="437"/>
      <c r="AJN125" s="437"/>
      <c r="AJO125" s="437"/>
      <c r="AJP125" s="437"/>
      <c r="AJQ125" s="437"/>
      <c r="AJR125" s="437"/>
      <c r="AJS125" s="437"/>
      <c r="AJT125" s="437"/>
      <c r="AJU125" s="437"/>
      <c r="AJV125" s="437"/>
      <c r="AJW125" s="437"/>
      <c r="AJX125" s="437"/>
      <c r="AJY125" s="437"/>
      <c r="AJZ125" s="437"/>
      <c r="AKA125" s="437"/>
      <c r="AKB125" s="437"/>
      <c r="AKC125" s="437"/>
      <c r="AKD125" s="437"/>
      <c r="AKE125" s="437"/>
      <c r="AKF125" s="437"/>
      <c r="AKG125" s="437"/>
      <c r="AKH125" s="437"/>
      <c r="AKI125" s="437"/>
      <c r="AKJ125" s="437"/>
      <c r="AKK125" s="437"/>
      <c r="AKL125" s="437"/>
      <c r="AKM125" s="437"/>
      <c r="AKN125" s="437"/>
      <c r="AKO125" s="437"/>
      <c r="AKP125" s="437"/>
      <c r="AKQ125" s="437"/>
      <c r="AKR125" s="437"/>
      <c r="AKS125" s="437"/>
      <c r="AKT125" s="437"/>
      <c r="AKU125" s="437"/>
      <c r="AKV125" s="437"/>
      <c r="AKW125" s="437"/>
      <c r="AKX125" s="437"/>
      <c r="AKY125" s="437"/>
      <c r="AKZ125" s="437"/>
      <c r="ALA125" s="437"/>
      <c r="ALB125" s="437"/>
      <c r="ALC125" s="437"/>
      <c r="ALD125" s="437"/>
      <c r="ALE125" s="437"/>
      <c r="ALF125" s="437"/>
      <c r="ALG125" s="437"/>
      <c r="ALH125" s="437"/>
      <c r="ALI125" s="437"/>
      <c r="ALJ125" s="437"/>
      <c r="ALK125" s="437"/>
      <c r="ALL125" s="437"/>
      <c r="ALM125" s="437"/>
      <c r="ALN125" s="437"/>
      <c r="ALO125" s="437"/>
      <c r="ALP125" s="437"/>
      <c r="ALQ125" s="437"/>
      <c r="ALR125" s="437"/>
      <c r="ALS125" s="437"/>
      <c r="ALT125" s="437"/>
      <c r="ALU125" s="437"/>
      <c r="ALV125" s="437"/>
      <c r="ALW125" s="437"/>
      <c r="ALX125" s="437"/>
      <c r="ALY125" s="437"/>
      <c r="ALZ125" s="437"/>
      <c r="AMA125" s="437"/>
      <c r="AMB125" s="437"/>
      <c r="AMC125" s="437"/>
      <c r="AMD125" s="437"/>
      <c r="AME125" s="437"/>
      <c r="AMF125" s="437"/>
      <c r="AMG125" s="437"/>
      <c r="AMH125" s="437"/>
      <c r="AMI125" s="437"/>
      <c r="AMJ125" s="437"/>
      <c r="AMK125" s="437"/>
      <c r="AML125" s="437"/>
      <c r="AMM125" s="437"/>
      <c r="AMN125" s="437"/>
      <c r="AMO125" s="437"/>
      <c r="AMP125" s="437"/>
      <c r="AMQ125" s="437"/>
      <c r="AMR125" s="437"/>
      <c r="AMS125" s="437"/>
      <c r="AMT125" s="437"/>
      <c r="AMU125" s="437"/>
      <c r="AMV125" s="437"/>
      <c r="AMW125" s="437"/>
      <c r="AMX125" s="437"/>
      <c r="AMY125" s="437"/>
      <c r="AMZ125" s="437"/>
      <c r="ANA125" s="437"/>
      <c r="ANB125" s="437"/>
      <c r="ANC125" s="437"/>
      <c r="AND125" s="437"/>
      <c r="ANE125" s="437"/>
      <c r="ANF125" s="437"/>
      <c r="ANG125" s="437"/>
      <c r="ANH125" s="437"/>
      <c r="ANI125" s="437"/>
      <c r="ANJ125" s="437"/>
      <c r="ANK125" s="437"/>
      <c r="ANL125" s="437"/>
      <c r="ANM125" s="437"/>
      <c r="ANN125" s="437"/>
      <c r="ANO125" s="437"/>
      <c r="ANP125" s="437"/>
      <c r="ANQ125" s="437"/>
      <c r="ANR125" s="437"/>
      <c r="ANS125" s="437"/>
      <c r="ANT125" s="437"/>
      <c r="ANU125" s="437"/>
      <c r="ANV125" s="437"/>
      <c r="ANW125" s="437"/>
      <c r="ANX125" s="437"/>
      <c r="ANY125" s="437"/>
      <c r="ANZ125" s="437"/>
      <c r="AOA125" s="437"/>
      <c r="AOB125" s="437"/>
      <c r="AOC125" s="437"/>
      <c r="AOD125" s="437"/>
      <c r="AOE125" s="437"/>
      <c r="AOF125" s="437"/>
      <c r="AOG125" s="437"/>
      <c r="AOH125" s="437"/>
      <c r="AOI125" s="437"/>
      <c r="AOJ125" s="437"/>
      <c r="AOK125" s="437"/>
      <c r="AOL125" s="437"/>
      <c r="AOM125" s="437"/>
      <c r="AON125" s="437"/>
      <c r="AOO125" s="437"/>
      <c r="AOP125" s="437"/>
      <c r="AOQ125" s="437"/>
      <c r="AOR125" s="437"/>
      <c r="AOS125" s="437"/>
      <c r="AOT125" s="437"/>
      <c r="AOU125" s="437"/>
      <c r="AOV125" s="437"/>
      <c r="AOW125" s="437"/>
      <c r="AOX125" s="437"/>
      <c r="AOY125" s="437"/>
      <c r="AOZ125" s="437"/>
      <c r="APA125" s="437"/>
      <c r="APB125" s="437"/>
      <c r="APC125" s="437"/>
      <c r="APD125" s="437"/>
      <c r="APE125" s="437"/>
      <c r="APF125" s="437"/>
      <c r="APG125" s="437"/>
      <c r="APH125" s="437"/>
      <c r="API125" s="437"/>
      <c r="APJ125" s="437"/>
      <c r="APK125" s="437"/>
      <c r="APL125" s="437"/>
      <c r="APM125" s="437"/>
      <c r="APN125" s="437"/>
      <c r="APO125" s="437"/>
      <c r="APP125" s="437"/>
      <c r="APQ125" s="437"/>
      <c r="APR125" s="437"/>
      <c r="APS125" s="437"/>
      <c r="APT125" s="437"/>
      <c r="APU125" s="437"/>
      <c r="APV125" s="437"/>
      <c r="APW125" s="437"/>
      <c r="APX125" s="437"/>
      <c r="APY125" s="437"/>
      <c r="APZ125" s="437"/>
      <c r="AQA125" s="437"/>
      <c r="AQB125" s="437"/>
      <c r="AQC125" s="437"/>
      <c r="AQD125" s="437"/>
      <c r="AQE125" s="437"/>
      <c r="AQF125" s="437"/>
      <c r="AQG125" s="437"/>
      <c r="AQH125" s="437"/>
      <c r="AQI125" s="437"/>
      <c r="AQJ125" s="437"/>
      <c r="AQK125" s="437"/>
      <c r="AQL125" s="437"/>
      <c r="AQM125" s="437"/>
      <c r="AQN125" s="437"/>
      <c r="AQO125" s="437"/>
      <c r="AQP125" s="437"/>
      <c r="AQQ125" s="437"/>
      <c r="AQR125" s="437"/>
      <c r="AQS125" s="437"/>
      <c r="AQT125" s="437"/>
      <c r="AQU125" s="437"/>
      <c r="AQV125" s="437"/>
      <c r="AQW125" s="437"/>
      <c r="AQX125" s="437"/>
      <c r="AQY125" s="437"/>
      <c r="AQZ125" s="437"/>
      <c r="ARA125" s="437"/>
      <c r="ARB125" s="437"/>
      <c r="ARC125" s="437"/>
      <c r="ARD125" s="437"/>
      <c r="ARE125" s="437"/>
      <c r="ARF125" s="437"/>
      <c r="ARG125" s="437"/>
      <c r="ARH125" s="437"/>
      <c r="ARI125" s="437"/>
      <c r="ARJ125" s="437"/>
      <c r="ARK125" s="437"/>
      <c r="ARL125" s="437"/>
      <c r="ARM125" s="437"/>
      <c r="ARN125" s="437"/>
      <c r="ARO125" s="437"/>
      <c r="ARP125" s="437"/>
      <c r="ARQ125" s="437"/>
      <c r="ARR125" s="437"/>
      <c r="ARS125" s="437"/>
      <c r="ART125" s="437"/>
      <c r="ARU125" s="437"/>
      <c r="ARV125" s="437"/>
      <c r="ARW125" s="437"/>
      <c r="ARX125" s="437"/>
      <c r="ARY125" s="437"/>
      <c r="ARZ125" s="437"/>
      <c r="ASA125" s="437"/>
      <c r="ASB125" s="437"/>
      <c r="ASC125" s="437"/>
      <c r="ASD125" s="437"/>
      <c r="ASE125" s="437"/>
      <c r="ASF125" s="437"/>
      <c r="ASG125" s="437"/>
      <c r="ASH125" s="437"/>
      <c r="ASI125" s="437"/>
      <c r="ASJ125" s="437"/>
      <c r="ASK125" s="437"/>
      <c r="ASL125" s="437"/>
      <c r="ASM125" s="437"/>
      <c r="ASN125" s="437"/>
      <c r="ASO125" s="437"/>
      <c r="ASP125" s="437"/>
      <c r="ASQ125" s="437"/>
      <c r="ASR125" s="437"/>
      <c r="ASS125" s="437"/>
      <c r="AST125" s="437"/>
      <c r="ASU125" s="437"/>
      <c r="ASV125" s="437"/>
      <c r="ASW125" s="437"/>
      <c r="ASX125" s="437"/>
      <c r="ASY125" s="437"/>
      <c r="ASZ125" s="437"/>
      <c r="ATA125" s="437"/>
      <c r="ATB125" s="437"/>
      <c r="ATC125" s="437"/>
      <c r="ATD125" s="437"/>
      <c r="ATE125" s="437"/>
      <c r="ATF125" s="437"/>
      <c r="ATG125" s="437"/>
      <c r="ATH125" s="437"/>
      <c r="ATI125" s="437"/>
    </row>
    <row r="126" spans="1:1205" s="25" customFormat="1" ht="15.75" customHeight="1" thickTop="1" thickBot="1" x14ac:dyDescent="0.35">
      <c r="A126" s="112"/>
      <c r="B126" s="113"/>
      <c r="C126" s="75"/>
      <c r="D126" s="110"/>
      <c r="E126" s="110"/>
      <c r="F126" s="110"/>
      <c r="G126" s="110"/>
      <c r="H126" s="110"/>
      <c r="I126" s="110"/>
      <c r="J126" s="110"/>
      <c r="K126" s="110"/>
      <c r="L126" s="110"/>
      <c r="M126" s="64"/>
      <c r="N126" s="87"/>
      <c r="O126" s="87"/>
      <c r="P126" s="110"/>
      <c r="Q126" s="110"/>
      <c r="R126" s="110"/>
      <c r="S126" s="110"/>
      <c r="T126" s="110"/>
      <c r="U126" s="110"/>
      <c r="V126" s="110"/>
      <c r="W126" s="110"/>
      <c r="X126" s="110"/>
      <c r="Y126" s="64"/>
      <c r="Z126" s="87"/>
      <c r="AA126" s="87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1"/>
      <c r="AZ126" s="65"/>
      <c r="BA126" s="66"/>
      <c r="BB126" s="66"/>
      <c r="BC126" s="66"/>
      <c r="BD126" s="66"/>
      <c r="BE126" s="67"/>
      <c r="MG126" s="437"/>
      <c r="MH126" s="437"/>
      <c r="MI126" s="437"/>
      <c r="MJ126" s="437"/>
      <c r="MK126" s="437"/>
      <c r="ML126" s="437"/>
      <c r="MM126" s="437"/>
      <c r="MN126" s="437"/>
      <c r="MO126" s="437"/>
      <c r="MP126" s="437"/>
      <c r="MQ126" s="437"/>
      <c r="MR126" s="437"/>
      <c r="MS126" s="437"/>
      <c r="MT126" s="437"/>
      <c r="MU126" s="437"/>
      <c r="MV126" s="437"/>
      <c r="MW126" s="437"/>
      <c r="MX126" s="437"/>
      <c r="MY126" s="437"/>
      <c r="MZ126" s="437"/>
      <c r="NA126" s="437"/>
      <c r="NB126" s="437"/>
      <c r="NC126" s="437"/>
      <c r="ND126" s="437"/>
      <c r="NE126" s="437"/>
      <c r="NF126" s="437"/>
      <c r="NG126" s="437"/>
      <c r="NH126" s="437"/>
      <c r="NI126" s="437"/>
      <c r="NJ126" s="437"/>
      <c r="NK126" s="437"/>
      <c r="NL126" s="437"/>
      <c r="NM126" s="437"/>
      <c r="NN126" s="437"/>
      <c r="NO126" s="437"/>
      <c r="NP126" s="437"/>
      <c r="NQ126" s="437"/>
      <c r="NR126" s="437"/>
      <c r="NS126" s="437"/>
      <c r="NT126" s="437"/>
      <c r="NU126" s="437"/>
      <c r="NV126" s="437"/>
      <c r="NW126" s="437"/>
      <c r="NX126" s="437"/>
      <c r="NY126" s="437"/>
      <c r="NZ126" s="437"/>
      <c r="OA126" s="437"/>
      <c r="OB126" s="437"/>
      <c r="OC126" s="437"/>
      <c r="OD126" s="437"/>
      <c r="OE126" s="437"/>
      <c r="OF126" s="437"/>
      <c r="OG126" s="437"/>
      <c r="OH126" s="437"/>
      <c r="OI126" s="437"/>
      <c r="OJ126" s="437"/>
      <c r="OK126" s="437"/>
      <c r="OL126" s="437"/>
      <c r="OM126" s="437"/>
      <c r="ON126" s="437"/>
      <c r="OO126" s="437"/>
      <c r="OP126" s="437"/>
      <c r="OQ126" s="437"/>
      <c r="OR126" s="437"/>
      <c r="OS126" s="437"/>
      <c r="OT126" s="437"/>
      <c r="OU126" s="437"/>
      <c r="OV126" s="437"/>
      <c r="OW126" s="437"/>
      <c r="OX126" s="437"/>
      <c r="OY126" s="437"/>
      <c r="OZ126" s="437"/>
      <c r="PA126" s="437"/>
      <c r="PB126" s="437"/>
      <c r="PC126" s="437"/>
      <c r="PD126" s="437"/>
      <c r="PE126" s="437"/>
      <c r="PF126" s="437"/>
      <c r="PG126" s="437"/>
      <c r="PH126" s="437"/>
      <c r="PI126" s="437"/>
      <c r="PJ126" s="437"/>
      <c r="PK126" s="437"/>
      <c r="PL126" s="437"/>
      <c r="PM126" s="437"/>
      <c r="PN126" s="437"/>
      <c r="PO126" s="437"/>
      <c r="PP126" s="437"/>
      <c r="PQ126" s="437"/>
      <c r="PR126" s="437"/>
      <c r="PS126" s="437"/>
      <c r="PT126" s="437"/>
      <c r="PU126" s="437"/>
      <c r="PV126" s="437"/>
      <c r="PW126" s="437"/>
      <c r="PX126" s="437"/>
      <c r="PY126" s="437"/>
      <c r="PZ126" s="437"/>
      <c r="QA126" s="437"/>
      <c r="QB126" s="437"/>
      <c r="QC126" s="437"/>
      <c r="QD126" s="437"/>
      <c r="QE126" s="437"/>
      <c r="QF126" s="437"/>
      <c r="QG126" s="437"/>
      <c r="QH126" s="437"/>
      <c r="QI126" s="437"/>
      <c r="QJ126" s="437"/>
      <c r="QK126" s="437"/>
      <c r="QL126" s="437"/>
      <c r="QM126" s="437"/>
      <c r="QN126" s="437"/>
      <c r="QO126" s="437"/>
      <c r="QP126" s="437"/>
      <c r="QQ126" s="437"/>
      <c r="QR126" s="437"/>
      <c r="QS126" s="437"/>
      <c r="QT126" s="437"/>
      <c r="QU126" s="437"/>
      <c r="QV126" s="437"/>
      <c r="QW126" s="437"/>
      <c r="QX126" s="437"/>
      <c r="QY126" s="437"/>
      <c r="QZ126" s="437"/>
      <c r="RA126" s="437"/>
      <c r="RB126" s="437"/>
      <c r="RC126" s="437"/>
      <c r="RD126" s="437"/>
      <c r="RE126" s="437"/>
      <c r="RF126" s="437"/>
      <c r="RG126" s="437"/>
      <c r="RH126" s="437"/>
      <c r="RI126" s="437"/>
      <c r="RJ126" s="437"/>
      <c r="RK126" s="437"/>
      <c r="RL126" s="437"/>
      <c r="RM126" s="437"/>
      <c r="RN126" s="437"/>
      <c r="RO126" s="437"/>
      <c r="RP126" s="437"/>
      <c r="RQ126" s="437"/>
      <c r="RR126" s="437"/>
      <c r="RS126" s="437"/>
      <c r="RT126" s="437"/>
      <c r="RU126" s="437"/>
      <c r="RV126" s="437"/>
      <c r="RW126" s="437"/>
      <c r="RX126" s="437"/>
      <c r="RY126" s="437"/>
      <c r="RZ126" s="437"/>
      <c r="SA126" s="437"/>
      <c r="SB126" s="437"/>
      <c r="SC126" s="437"/>
      <c r="SD126" s="437"/>
      <c r="SE126" s="437"/>
      <c r="SF126" s="437"/>
      <c r="SG126" s="437"/>
      <c r="SH126" s="437"/>
      <c r="SI126" s="437"/>
      <c r="SJ126" s="437"/>
      <c r="SK126" s="437"/>
      <c r="SL126" s="437"/>
      <c r="SM126" s="437"/>
      <c r="SN126" s="437"/>
      <c r="SO126" s="437"/>
      <c r="SP126" s="437"/>
      <c r="SQ126" s="437"/>
      <c r="SR126" s="437"/>
      <c r="SS126" s="437"/>
      <c r="ST126" s="437"/>
      <c r="SU126" s="437"/>
      <c r="SV126" s="437"/>
      <c r="SW126" s="437"/>
      <c r="SX126" s="437"/>
      <c r="SY126" s="437"/>
      <c r="SZ126" s="437"/>
      <c r="TA126" s="437"/>
      <c r="TB126" s="437"/>
      <c r="TC126" s="437"/>
      <c r="TD126" s="437"/>
      <c r="TE126" s="437"/>
      <c r="TF126" s="437"/>
      <c r="TG126" s="437"/>
      <c r="TH126" s="437"/>
      <c r="TI126" s="437"/>
      <c r="TJ126" s="437"/>
      <c r="TK126" s="437"/>
      <c r="TL126" s="437"/>
      <c r="TM126" s="437"/>
      <c r="TN126" s="437"/>
      <c r="TO126" s="437"/>
      <c r="TP126" s="437"/>
      <c r="TQ126" s="437"/>
      <c r="TR126" s="437"/>
      <c r="TS126" s="437"/>
      <c r="TT126" s="437"/>
      <c r="TU126" s="437"/>
      <c r="TV126" s="437"/>
      <c r="TW126" s="437"/>
      <c r="TX126" s="437"/>
      <c r="TY126" s="437"/>
      <c r="TZ126" s="437"/>
      <c r="UA126" s="437"/>
      <c r="UB126" s="437"/>
      <c r="UC126" s="437"/>
      <c r="UD126" s="437"/>
      <c r="UE126" s="437"/>
      <c r="UF126" s="437"/>
      <c r="UG126" s="437"/>
      <c r="UH126" s="437"/>
      <c r="UI126" s="437"/>
      <c r="UJ126" s="437"/>
      <c r="UK126" s="437"/>
      <c r="UL126" s="437"/>
      <c r="UM126" s="437"/>
      <c r="UN126" s="437"/>
      <c r="UO126" s="437"/>
      <c r="UP126" s="437"/>
      <c r="UQ126" s="437"/>
      <c r="UR126" s="437"/>
      <c r="US126" s="437"/>
      <c r="UT126" s="437"/>
      <c r="UU126" s="437"/>
      <c r="UV126" s="437"/>
      <c r="UW126" s="437"/>
      <c r="UX126" s="437"/>
      <c r="UY126" s="437"/>
      <c r="UZ126" s="437"/>
      <c r="VA126" s="437"/>
      <c r="VB126" s="437"/>
      <c r="VC126" s="437"/>
      <c r="VD126" s="437"/>
      <c r="VE126" s="437"/>
      <c r="VF126" s="437"/>
      <c r="VG126" s="437"/>
      <c r="VH126" s="437"/>
      <c r="VI126" s="437"/>
      <c r="VJ126" s="437"/>
      <c r="VK126" s="437"/>
      <c r="VL126" s="437"/>
      <c r="VM126" s="437"/>
      <c r="VN126" s="437"/>
      <c r="VO126" s="437"/>
      <c r="VP126" s="437"/>
      <c r="VQ126" s="437"/>
      <c r="VR126" s="437"/>
      <c r="VS126" s="437"/>
      <c r="VT126" s="437"/>
      <c r="VU126" s="437"/>
      <c r="VV126" s="437"/>
      <c r="VW126" s="437"/>
      <c r="VX126" s="437"/>
      <c r="VY126" s="437"/>
      <c r="VZ126" s="437"/>
      <c r="WA126" s="437"/>
      <c r="WB126" s="437"/>
      <c r="WC126" s="437"/>
      <c r="WD126" s="437"/>
      <c r="WE126" s="437"/>
      <c r="WF126" s="437"/>
      <c r="WG126" s="437"/>
      <c r="WH126" s="437"/>
      <c r="WI126" s="437"/>
      <c r="WJ126" s="437"/>
      <c r="WK126" s="437"/>
      <c r="WL126" s="437"/>
      <c r="WM126" s="437"/>
      <c r="WN126" s="437"/>
      <c r="WO126" s="437"/>
      <c r="WP126" s="437"/>
      <c r="WQ126" s="437"/>
      <c r="WR126" s="437"/>
      <c r="WS126" s="437"/>
      <c r="WT126" s="437"/>
      <c r="WU126" s="437"/>
      <c r="WV126" s="437"/>
      <c r="WW126" s="437"/>
      <c r="WX126" s="437"/>
      <c r="WY126" s="437"/>
      <c r="WZ126" s="437"/>
      <c r="XA126" s="437"/>
      <c r="XB126" s="437"/>
      <c r="XC126" s="437"/>
      <c r="XD126" s="437"/>
      <c r="XE126" s="437"/>
      <c r="XF126" s="437"/>
      <c r="XG126" s="437"/>
      <c r="XH126" s="437"/>
      <c r="XI126" s="437"/>
      <c r="XJ126" s="437"/>
      <c r="XK126" s="437"/>
      <c r="XL126" s="437"/>
      <c r="XM126" s="437"/>
      <c r="XN126" s="437"/>
      <c r="XO126" s="437"/>
      <c r="XP126" s="437"/>
      <c r="XQ126" s="437"/>
      <c r="XR126" s="437"/>
      <c r="XS126" s="437"/>
      <c r="XT126" s="437"/>
      <c r="XU126" s="437"/>
      <c r="XV126" s="437"/>
      <c r="XW126" s="437"/>
      <c r="XX126" s="437"/>
      <c r="XY126" s="437"/>
      <c r="XZ126" s="437"/>
      <c r="YA126" s="437"/>
      <c r="YB126" s="437"/>
      <c r="YC126" s="437"/>
      <c r="YD126" s="437"/>
      <c r="YE126" s="437"/>
      <c r="YF126" s="437"/>
      <c r="YG126" s="437"/>
      <c r="YH126" s="437"/>
      <c r="YI126" s="437"/>
      <c r="YJ126" s="437"/>
      <c r="YK126" s="437"/>
      <c r="YL126" s="437"/>
      <c r="YM126" s="437"/>
      <c r="YN126" s="437"/>
      <c r="YO126" s="437"/>
      <c r="YP126" s="437"/>
      <c r="YQ126" s="437"/>
      <c r="YR126" s="437"/>
      <c r="YS126" s="437"/>
      <c r="YT126" s="437"/>
      <c r="YU126" s="437"/>
      <c r="YV126" s="437"/>
      <c r="YW126" s="437"/>
      <c r="YX126" s="437"/>
      <c r="YY126" s="437"/>
      <c r="YZ126" s="437"/>
      <c r="ZA126" s="437"/>
      <c r="ZB126" s="437"/>
      <c r="ZC126" s="437"/>
      <c r="ZD126" s="437"/>
      <c r="ZE126" s="437"/>
      <c r="ZF126" s="437"/>
      <c r="ZG126" s="437"/>
      <c r="ZH126" s="437"/>
      <c r="ZI126" s="437"/>
      <c r="ZJ126" s="437"/>
      <c r="ZK126" s="437"/>
      <c r="ZL126" s="437"/>
      <c r="ZM126" s="437"/>
      <c r="ZN126" s="437"/>
      <c r="ZO126" s="437"/>
      <c r="ZP126" s="437"/>
      <c r="ZQ126" s="437"/>
      <c r="ZR126" s="437"/>
      <c r="ZS126" s="437"/>
      <c r="ZT126" s="437"/>
      <c r="ZU126" s="437"/>
      <c r="ZV126" s="437"/>
      <c r="ZW126" s="437"/>
      <c r="ZX126" s="437"/>
      <c r="ZY126" s="437"/>
      <c r="ZZ126" s="437"/>
      <c r="AAA126" s="437"/>
      <c r="AAB126" s="437"/>
      <c r="AAC126" s="437"/>
      <c r="AAD126" s="437"/>
      <c r="AAE126" s="437"/>
      <c r="AAF126" s="437"/>
      <c r="AAG126" s="437"/>
      <c r="AAH126" s="437"/>
      <c r="AAI126" s="437"/>
      <c r="AAJ126" s="437"/>
      <c r="AAK126" s="437"/>
      <c r="AAL126" s="437"/>
      <c r="AAM126" s="437"/>
      <c r="AAN126" s="437"/>
      <c r="AAO126" s="437"/>
      <c r="AAP126" s="437"/>
      <c r="AAQ126" s="437"/>
      <c r="AAR126" s="437"/>
      <c r="AAS126" s="437"/>
      <c r="AAT126" s="437"/>
      <c r="AAU126" s="437"/>
      <c r="AAV126" s="437"/>
      <c r="AAW126" s="437"/>
      <c r="AAX126" s="437"/>
      <c r="AAY126" s="437"/>
      <c r="AAZ126" s="437"/>
      <c r="ABA126" s="437"/>
      <c r="ABB126" s="437"/>
      <c r="ABC126" s="437"/>
      <c r="ABD126" s="437"/>
      <c r="ABE126" s="437"/>
      <c r="ABF126" s="437"/>
      <c r="ABG126" s="437"/>
      <c r="ABH126" s="437"/>
      <c r="ABI126" s="437"/>
      <c r="ABJ126" s="437"/>
      <c r="ABK126" s="437"/>
      <c r="ABL126" s="437"/>
      <c r="ABM126" s="437"/>
      <c r="ABN126" s="437"/>
      <c r="ABO126" s="437"/>
      <c r="ABP126" s="437"/>
      <c r="ABQ126" s="437"/>
      <c r="ABR126" s="437"/>
      <c r="ABS126" s="437"/>
      <c r="ABT126" s="437"/>
      <c r="ABU126" s="437"/>
      <c r="ABV126" s="437"/>
      <c r="ABW126" s="437"/>
      <c r="ABX126" s="437"/>
      <c r="ABY126" s="437"/>
      <c r="ABZ126" s="437"/>
      <c r="ACA126" s="437"/>
      <c r="ACB126" s="437"/>
      <c r="ACC126" s="437"/>
      <c r="ACD126" s="437"/>
      <c r="ACE126" s="437"/>
      <c r="ACF126" s="437"/>
      <c r="ACG126" s="437"/>
      <c r="ACH126" s="437"/>
      <c r="ACI126" s="437"/>
      <c r="ACJ126" s="437"/>
      <c r="ACK126" s="437"/>
      <c r="ACL126" s="437"/>
      <c r="ACM126" s="437"/>
      <c r="ACN126" s="437"/>
      <c r="ACO126" s="437"/>
      <c r="ACP126" s="437"/>
      <c r="ACQ126" s="437"/>
      <c r="ACR126" s="437"/>
      <c r="ACS126" s="437"/>
      <c r="ACT126" s="437"/>
      <c r="ACU126" s="437"/>
      <c r="ACV126" s="437"/>
      <c r="ACW126" s="437"/>
      <c r="ACX126" s="437"/>
      <c r="ACY126" s="437"/>
      <c r="ACZ126" s="437"/>
      <c r="ADA126" s="437"/>
      <c r="ADB126" s="437"/>
      <c r="ADC126" s="437"/>
      <c r="ADD126" s="437"/>
      <c r="ADE126" s="437"/>
      <c r="ADF126" s="437"/>
      <c r="ADG126" s="437"/>
      <c r="ADH126" s="437"/>
      <c r="ADI126" s="437"/>
      <c r="ADJ126" s="437"/>
      <c r="ADK126" s="437"/>
      <c r="ADL126" s="437"/>
      <c r="ADM126" s="437"/>
      <c r="ADN126" s="437"/>
      <c r="ADO126" s="437"/>
      <c r="ADP126" s="437"/>
      <c r="ADQ126" s="437"/>
      <c r="ADR126" s="437"/>
      <c r="ADS126" s="437"/>
      <c r="ADT126" s="437"/>
      <c r="ADU126" s="437"/>
      <c r="ADV126" s="437"/>
      <c r="ADW126" s="437"/>
      <c r="ADX126" s="437"/>
      <c r="ADY126" s="437"/>
      <c r="ADZ126" s="437"/>
      <c r="AEA126" s="437"/>
      <c r="AEB126" s="437"/>
      <c r="AEC126" s="437"/>
      <c r="AED126" s="437"/>
      <c r="AEE126" s="437"/>
      <c r="AEF126" s="437"/>
      <c r="AEG126" s="437"/>
      <c r="AEH126" s="437"/>
      <c r="AEI126" s="437"/>
      <c r="AEJ126" s="437"/>
      <c r="AEK126" s="437"/>
      <c r="AEL126" s="437"/>
      <c r="AEM126" s="437"/>
      <c r="AEN126" s="437"/>
      <c r="AEO126" s="437"/>
      <c r="AEP126" s="437"/>
      <c r="AEQ126" s="437"/>
      <c r="AER126" s="437"/>
      <c r="AES126" s="437"/>
      <c r="AET126" s="437"/>
      <c r="AEU126" s="437"/>
      <c r="AEV126" s="437"/>
      <c r="AEW126" s="437"/>
      <c r="AEX126" s="437"/>
      <c r="AEY126" s="437"/>
      <c r="AEZ126" s="437"/>
      <c r="AFA126" s="437"/>
      <c r="AFB126" s="437"/>
      <c r="AFC126" s="437"/>
      <c r="AFD126" s="437"/>
      <c r="AFE126" s="437"/>
      <c r="AFF126" s="437"/>
      <c r="AFG126" s="437"/>
      <c r="AFH126" s="437"/>
      <c r="AFI126" s="437"/>
      <c r="AFJ126" s="437"/>
      <c r="AFK126" s="437"/>
      <c r="AFL126" s="437"/>
      <c r="AFM126" s="437"/>
      <c r="AFN126" s="437"/>
      <c r="AFO126" s="437"/>
      <c r="AFP126" s="437"/>
      <c r="AFQ126" s="437"/>
      <c r="AFR126" s="437"/>
      <c r="AFS126" s="437"/>
      <c r="AFT126" s="437"/>
      <c r="AFU126" s="437"/>
      <c r="AFV126" s="437"/>
      <c r="AFW126" s="437"/>
      <c r="AFX126" s="437"/>
      <c r="AFY126" s="437"/>
      <c r="AFZ126" s="437"/>
      <c r="AGA126" s="437"/>
      <c r="AGB126" s="437"/>
      <c r="AGC126" s="437"/>
      <c r="AGD126" s="437"/>
      <c r="AGE126" s="437"/>
      <c r="AGF126" s="437"/>
      <c r="AGG126" s="437"/>
      <c r="AGH126" s="437"/>
      <c r="AGI126" s="437"/>
      <c r="AGJ126" s="437"/>
      <c r="AGK126" s="437"/>
      <c r="AGL126" s="437"/>
      <c r="AGM126" s="437"/>
      <c r="AGN126" s="437"/>
      <c r="AGO126" s="437"/>
      <c r="AGP126" s="437"/>
      <c r="AGQ126" s="437"/>
      <c r="AGR126" s="437"/>
      <c r="AGS126" s="437"/>
      <c r="AGT126" s="437"/>
      <c r="AGU126" s="437"/>
      <c r="AGV126" s="437"/>
      <c r="AGW126" s="437"/>
      <c r="AGX126" s="437"/>
      <c r="AGY126" s="437"/>
      <c r="AGZ126" s="437"/>
      <c r="AHA126" s="437"/>
      <c r="AHB126" s="437"/>
      <c r="AHC126" s="437"/>
      <c r="AHD126" s="437"/>
      <c r="AHE126" s="437"/>
      <c r="AHF126" s="437"/>
      <c r="AHG126" s="437"/>
      <c r="AHH126" s="437"/>
      <c r="AHI126" s="437"/>
      <c r="AHJ126" s="437"/>
      <c r="AHK126" s="437"/>
      <c r="AHL126" s="437"/>
      <c r="AHM126" s="437"/>
      <c r="AHN126" s="437"/>
      <c r="AHO126" s="437"/>
      <c r="AHP126" s="437"/>
      <c r="AHQ126" s="437"/>
      <c r="AHR126" s="437"/>
      <c r="AHS126" s="437"/>
      <c r="AHT126" s="437"/>
      <c r="AHU126" s="437"/>
      <c r="AHV126" s="437"/>
      <c r="AHW126" s="437"/>
      <c r="AHX126" s="437"/>
      <c r="AHY126" s="437"/>
      <c r="AHZ126" s="437"/>
      <c r="AIA126" s="437"/>
      <c r="AIB126" s="437"/>
      <c r="AIC126" s="437"/>
      <c r="AID126" s="437"/>
      <c r="AIE126" s="437"/>
      <c r="AIF126" s="437"/>
      <c r="AIG126" s="437"/>
      <c r="AIH126" s="437"/>
      <c r="AII126" s="437"/>
      <c r="AIJ126" s="437"/>
      <c r="AIK126" s="437"/>
      <c r="AIL126" s="437"/>
      <c r="AIM126" s="437"/>
      <c r="AIN126" s="437"/>
      <c r="AIO126" s="437"/>
      <c r="AIP126" s="437"/>
      <c r="AIQ126" s="437"/>
      <c r="AIR126" s="437"/>
      <c r="AIS126" s="437"/>
      <c r="AIT126" s="437"/>
      <c r="AIU126" s="437"/>
      <c r="AIV126" s="437"/>
      <c r="AIW126" s="437"/>
      <c r="AIX126" s="437"/>
      <c r="AIY126" s="437"/>
      <c r="AIZ126" s="437"/>
      <c r="AJA126" s="437"/>
      <c r="AJB126" s="437"/>
      <c r="AJC126" s="437"/>
      <c r="AJD126" s="437"/>
      <c r="AJE126" s="437"/>
      <c r="AJF126" s="437"/>
      <c r="AJG126" s="437"/>
      <c r="AJH126" s="437"/>
      <c r="AJI126" s="437"/>
      <c r="AJJ126" s="437"/>
      <c r="AJK126" s="437"/>
      <c r="AJL126" s="437"/>
      <c r="AJM126" s="437"/>
      <c r="AJN126" s="437"/>
      <c r="AJO126" s="437"/>
      <c r="AJP126" s="437"/>
      <c r="AJQ126" s="437"/>
      <c r="AJR126" s="437"/>
      <c r="AJS126" s="437"/>
      <c r="AJT126" s="437"/>
      <c r="AJU126" s="437"/>
      <c r="AJV126" s="437"/>
      <c r="AJW126" s="437"/>
      <c r="AJX126" s="437"/>
      <c r="AJY126" s="437"/>
      <c r="AJZ126" s="437"/>
      <c r="AKA126" s="437"/>
      <c r="AKB126" s="437"/>
      <c r="AKC126" s="437"/>
      <c r="AKD126" s="437"/>
      <c r="AKE126" s="437"/>
      <c r="AKF126" s="437"/>
      <c r="AKG126" s="437"/>
      <c r="AKH126" s="437"/>
      <c r="AKI126" s="437"/>
      <c r="AKJ126" s="437"/>
      <c r="AKK126" s="437"/>
      <c r="AKL126" s="437"/>
      <c r="AKM126" s="437"/>
      <c r="AKN126" s="437"/>
      <c r="AKO126" s="437"/>
      <c r="AKP126" s="437"/>
      <c r="AKQ126" s="437"/>
      <c r="AKR126" s="437"/>
      <c r="AKS126" s="437"/>
      <c r="AKT126" s="437"/>
      <c r="AKU126" s="437"/>
      <c r="AKV126" s="437"/>
      <c r="AKW126" s="437"/>
      <c r="AKX126" s="437"/>
      <c r="AKY126" s="437"/>
      <c r="AKZ126" s="437"/>
      <c r="ALA126" s="437"/>
      <c r="ALB126" s="437"/>
      <c r="ALC126" s="437"/>
      <c r="ALD126" s="437"/>
      <c r="ALE126" s="437"/>
      <c r="ALF126" s="437"/>
      <c r="ALG126" s="437"/>
      <c r="ALH126" s="437"/>
      <c r="ALI126" s="437"/>
      <c r="ALJ126" s="437"/>
      <c r="ALK126" s="437"/>
      <c r="ALL126" s="437"/>
      <c r="ALM126" s="437"/>
      <c r="ALN126" s="437"/>
      <c r="ALO126" s="437"/>
      <c r="ALP126" s="437"/>
      <c r="ALQ126" s="437"/>
      <c r="ALR126" s="437"/>
      <c r="ALS126" s="437"/>
      <c r="ALT126" s="437"/>
      <c r="ALU126" s="437"/>
      <c r="ALV126" s="437"/>
      <c r="ALW126" s="437"/>
      <c r="ALX126" s="437"/>
      <c r="ALY126" s="437"/>
      <c r="ALZ126" s="437"/>
      <c r="AMA126" s="437"/>
      <c r="AMB126" s="437"/>
      <c r="AMC126" s="437"/>
      <c r="AMD126" s="437"/>
      <c r="AME126" s="437"/>
      <c r="AMF126" s="437"/>
      <c r="AMG126" s="437"/>
      <c r="AMH126" s="437"/>
      <c r="AMI126" s="437"/>
      <c r="AMJ126" s="437"/>
      <c r="AMK126" s="437"/>
      <c r="AML126" s="437"/>
      <c r="AMM126" s="437"/>
      <c r="AMN126" s="437"/>
      <c r="AMO126" s="437"/>
      <c r="AMP126" s="437"/>
      <c r="AMQ126" s="437"/>
      <c r="AMR126" s="437"/>
      <c r="AMS126" s="437"/>
      <c r="AMT126" s="437"/>
      <c r="AMU126" s="437"/>
      <c r="AMV126" s="437"/>
      <c r="AMW126" s="437"/>
      <c r="AMX126" s="437"/>
      <c r="AMY126" s="437"/>
      <c r="AMZ126" s="437"/>
      <c r="ANA126" s="437"/>
      <c r="ANB126" s="437"/>
      <c r="ANC126" s="437"/>
      <c r="AND126" s="437"/>
      <c r="ANE126" s="437"/>
      <c r="ANF126" s="437"/>
      <c r="ANG126" s="437"/>
      <c r="ANH126" s="437"/>
      <c r="ANI126" s="437"/>
      <c r="ANJ126" s="437"/>
      <c r="ANK126" s="437"/>
      <c r="ANL126" s="437"/>
      <c r="ANM126" s="437"/>
      <c r="ANN126" s="437"/>
      <c r="ANO126" s="437"/>
      <c r="ANP126" s="437"/>
      <c r="ANQ126" s="437"/>
      <c r="ANR126" s="437"/>
      <c r="ANS126" s="437"/>
      <c r="ANT126" s="437"/>
      <c r="ANU126" s="437"/>
      <c r="ANV126" s="437"/>
      <c r="ANW126" s="437"/>
      <c r="ANX126" s="437"/>
      <c r="ANY126" s="437"/>
      <c r="ANZ126" s="437"/>
      <c r="AOA126" s="437"/>
      <c r="AOB126" s="437"/>
      <c r="AOC126" s="437"/>
      <c r="AOD126" s="437"/>
      <c r="AOE126" s="437"/>
      <c r="AOF126" s="437"/>
      <c r="AOG126" s="437"/>
      <c r="AOH126" s="437"/>
      <c r="AOI126" s="437"/>
      <c r="AOJ126" s="437"/>
      <c r="AOK126" s="437"/>
      <c r="AOL126" s="437"/>
      <c r="AOM126" s="437"/>
      <c r="AON126" s="437"/>
      <c r="AOO126" s="437"/>
      <c r="AOP126" s="437"/>
      <c r="AOQ126" s="437"/>
      <c r="AOR126" s="437"/>
      <c r="AOS126" s="437"/>
      <c r="AOT126" s="437"/>
      <c r="AOU126" s="437"/>
      <c r="AOV126" s="437"/>
      <c r="AOW126" s="437"/>
      <c r="AOX126" s="437"/>
      <c r="AOY126" s="437"/>
      <c r="AOZ126" s="437"/>
      <c r="APA126" s="437"/>
      <c r="APB126" s="437"/>
      <c r="APC126" s="437"/>
      <c r="APD126" s="437"/>
      <c r="APE126" s="437"/>
      <c r="APF126" s="437"/>
      <c r="APG126" s="437"/>
      <c r="APH126" s="437"/>
      <c r="API126" s="437"/>
      <c r="APJ126" s="437"/>
      <c r="APK126" s="437"/>
      <c r="APL126" s="437"/>
      <c r="APM126" s="437"/>
      <c r="APN126" s="437"/>
      <c r="APO126" s="437"/>
      <c r="APP126" s="437"/>
      <c r="APQ126" s="437"/>
      <c r="APR126" s="437"/>
      <c r="APS126" s="437"/>
      <c r="APT126" s="437"/>
      <c r="APU126" s="437"/>
      <c r="APV126" s="437"/>
      <c r="APW126" s="437"/>
      <c r="APX126" s="437"/>
      <c r="APY126" s="437"/>
      <c r="APZ126" s="437"/>
      <c r="AQA126" s="437"/>
      <c r="AQB126" s="437"/>
      <c r="AQC126" s="437"/>
      <c r="AQD126" s="437"/>
      <c r="AQE126" s="437"/>
      <c r="AQF126" s="437"/>
      <c r="AQG126" s="437"/>
      <c r="AQH126" s="437"/>
      <c r="AQI126" s="437"/>
      <c r="AQJ126" s="437"/>
      <c r="AQK126" s="437"/>
      <c r="AQL126" s="437"/>
      <c r="AQM126" s="437"/>
      <c r="AQN126" s="437"/>
      <c r="AQO126" s="437"/>
      <c r="AQP126" s="437"/>
      <c r="AQQ126" s="437"/>
      <c r="AQR126" s="437"/>
      <c r="AQS126" s="437"/>
      <c r="AQT126" s="437"/>
      <c r="AQU126" s="437"/>
      <c r="AQV126" s="437"/>
      <c r="AQW126" s="437"/>
      <c r="AQX126" s="437"/>
      <c r="AQY126" s="437"/>
      <c r="AQZ126" s="437"/>
      <c r="ARA126" s="437"/>
      <c r="ARB126" s="437"/>
      <c r="ARC126" s="437"/>
      <c r="ARD126" s="437"/>
      <c r="ARE126" s="437"/>
      <c r="ARF126" s="437"/>
      <c r="ARG126" s="437"/>
      <c r="ARH126" s="437"/>
      <c r="ARI126" s="437"/>
      <c r="ARJ126" s="437"/>
      <c r="ARK126" s="437"/>
      <c r="ARL126" s="437"/>
      <c r="ARM126" s="437"/>
      <c r="ARN126" s="437"/>
      <c r="ARO126" s="437"/>
      <c r="ARP126" s="437"/>
      <c r="ARQ126" s="437"/>
      <c r="ARR126" s="437"/>
      <c r="ARS126" s="437"/>
      <c r="ART126" s="437"/>
      <c r="ARU126" s="437"/>
      <c r="ARV126" s="437"/>
      <c r="ARW126" s="437"/>
      <c r="ARX126" s="437"/>
      <c r="ARY126" s="437"/>
      <c r="ARZ126" s="437"/>
      <c r="ASA126" s="437"/>
      <c r="ASB126" s="437"/>
      <c r="ASC126" s="437"/>
      <c r="ASD126" s="437"/>
      <c r="ASE126" s="437"/>
      <c r="ASF126" s="437"/>
      <c r="ASG126" s="437"/>
      <c r="ASH126" s="437"/>
      <c r="ASI126" s="437"/>
      <c r="ASJ126" s="437"/>
      <c r="ASK126" s="437"/>
      <c r="ASL126" s="437"/>
      <c r="ASM126" s="437"/>
      <c r="ASN126" s="437"/>
      <c r="ASO126" s="437"/>
      <c r="ASP126" s="437"/>
      <c r="ASQ126" s="437"/>
      <c r="ASR126" s="437"/>
      <c r="ASS126" s="437"/>
      <c r="AST126" s="437"/>
      <c r="ASU126" s="437"/>
      <c r="ASV126" s="437"/>
      <c r="ASW126" s="437"/>
      <c r="ASX126" s="437"/>
      <c r="ASY126" s="437"/>
      <c r="ASZ126" s="437"/>
      <c r="ATA126" s="437"/>
      <c r="ATB126" s="437"/>
      <c r="ATC126" s="437"/>
      <c r="ATD126" s="437"/>
      <c r="ATE126" s="437"/>
      <c r="ATF126" s="437"/>
      <c r="ATG126" s="437"/>
      <c r="ATH126" s="437"/>
      <c r="ATI126" s="437"/>
    </row>
    <row r="127" spans="1:1205" s="25" customFormat="1" ht="15.75" customHeight="1" thickTop="1" thickBot="1" x14ac:dyDescent="0.35">
      <c r="A127" s="674"/>
      <c r="B127" s="675"/>
      <c r="C127" s="675"/>
      <c r="D127" s="675"/>
      <c r="E127" s="675"/>
      <c r="F127" s="675"/>
      <c r="G127" s="675"/>
      <c r="H127" s="675"/>
      <c r="I127" s="675"/>
      <c r="J127" s="675"/>
      <c r="K127" s="675"/>
      <c r="L127" s="675"/>
      <c r="M127" s="675"/>
      <c r="N127" s="675"/>
      <c r="O127" s="675"/>
      <c r="P127" s="675"/>
      <c r="Q127" s="675"/>
      <c r="R127" s="675"/>
      <c r="S127" s="675"/>
      <c r="T127" s="675"/>
      <c r="U127" s="675"/>
      <c r="V127" s="675"/>
      <c r="W127" s="675"/>
      <c r="X127" s="675"/>
      <c r="Y127" s="675"/>
      <c r="Z127" s="675"/>
      <c r="AA127" s="675"/>
      <c r="AB127" s="675"/>
      <c r="AC127" s="675"/>
      <c r="AD127" s="675"/>
      <c r="AE127" s="675"/>
      <c r="AF127" s="675"/>
      <c r="AG127" s="675"/>
      <c r="AH127" s="675"/>
      <c r="AI127" s="675"/>
      <c r="AJ127" s="675"/>
      <c r="AK127" s="675"/>
      <c r="AL127" s="675"/>
      <c r="AM127" s="675"/>
      <c r="AN127" s="675"/>
      <c r="AO127" s="675"/>
      <c r="AP127" s="675"/>
      <c r="AQ127" s="675"/>
      <c r="AR127" s="675"/>
      <c r="AS127" s="675"/>
      <c r="AT127" s="675"/>
      <c r="AU127" s="675"/>
      <c r="AV127" s="675"/>
      <c r="AW127" s="675"/>
      <c r="AX127" s="675"/>
      <c r="AY127" s="675"/>
      <c r="AZ127" s="85"/>
      <c r="BA127" s="85"/>
      <c r="BB127" s="85"/>
      <c r="BC127" s="85"/>
      <c r="BD127" s="85"/>
      <c r="BE127" s="86"/>
      <c r="MG127" s="437"/>
      <c r="MH127" s="437"/>
      <c r="MI127" s="437"/>
      <c r="MJ127" s="437"/>
      <c r="MK127" s="437"/>
      <c r="ML127" s="437"/>
      <c r="MM127" s="437"/>
      <c r="MN127" s="437"/>
      <c r="MO127" s="437"/>
      <c r="MP127" s="437"/>
      <c r="MQ127" s="437"/>
      <c r="MR127" s="437"/>
      <c r="MS127" s="437"/>
      <c r="MT127" s="437"/>
      <c r="MU127" s="437"/>
      <c r="MV127" s="437"/>
      <c r="MW127" s="437"/>
      <c r="MX127" s="437"/>
      <c r="MY127" s="437"/>
      <c r="MZ127" s="437"/>
      <c r="NA127" s="437"/>
      <c r="NB127" s="437"/>
      <c r="NC127" s="437"/>
      <c r="ND127" s="437"/>
      <c r="NE127" s="437"/>
      <c r="NF127" s="437"/>
      <c r="NG127" s="437"/>
      <c r="NH127" s="437"/>
      <c r="NI127" s="437"/>
      <c r="NJ127" s="437"/>
      <c r="NK127" s="437"/>
      <c r="NL127" s="437"/>
      <c r="NM127" s="437"/>
      <c r="NN127" s="437"/>
      <c r="NO127" s="437"/>
      <c r="NP127" s="437"/>
      <c r="NQ127" s="437"/>
      <c r="NR127" s="437"/>
      <c r="NS127" s="437"/>
      <c r="NT127" s="437"/>
      <c r="NU127" s="437"/>
      <c r="NV127" s="437"/>
      <c r="NW127" s="437"/>
      <c r="NX127" s="437"/>
      <c r="NY127" s="437"/>
      <c r="NZ127" s="437"/>
      <c r="OA127" s="437"/>
      <c r="OB127" s="437"/>
      <c r="OC127" s="437"/>
      <c r="OD127" s="437"/>
      <c r="OE127" s="437"/>
      <c r="OF127" s="437"/>
      <c r="OG127" s="437"/>
      <c r="OH127" s="437"/>
      <c r="OI127" s="437"/>
      <c r="OJ127" s="437"/>
      <c r="OK127" s="437"/>
      <c r="OL127" s="437"/>
      <c r="OM127" s="437"/>
      <c r="ON127" s="437"/>
      <c r="OO127" s="437"/>
      <c r="OP127" s="437"/>
      <c r="OQ127" s="437"/>
      <c r="OR127" s="437"/>
      <c r="OS127" s="437"/>
      <c r="OT127" s="437"/>
      <c r="OU127" s="437"/>
      <c r="OV127" s="437"/>
      <c r="OW127" s="437"/>
      <c r="OX127" s="437"/>
      <c r="OY127" s="437"/>
      <c r="OZ127" s="437"/>
      <c r="PA127" s="437"/>
      <c r="PB127" s="437"/>
      <c r="PC127" s="437"/>
      <c r="PD127" s="437"/>
      <c r="PE127" s="437"/>
      <c r="PF127" s="437"/>
      <c r="PG127" s="437"/>
      <c r="PH127" s="437"/>
      <c r="PI127" s="437"/>
      <c r="PJ127" s="437"/>
      <c r="PK127" s="437"/>
      <c r="PL127" s="437"/>
      <c r="PM127" s="437"/>
      <c r="PN127" s="437"/>
      <c r="PO127" s="437"/>
      <c r="PP127" s="437"/>
      <c r="PQ127" s="437"/>
      <c r="PR127" s="437"/>
      <c r="PS127" s="437"/>
      <c r="PT127" s="437"/>
      <c r="PU127" s="437"/>
      <c r="PV127" s="437"/>
      <c r="PW127" s="437"/>
      <c r="PX127" s="437"/>
      <c r="PY127" s="437"/>
      <c r="PZ127" s="437"/>
      <c r="QA127" s="437"/>
      <c r="QB127" s="437"/>
      <c r="QC127" s="437"/>
      <c r="QD127" s="437"/>
      <c r="QE127" s="437"/>
      <c r="QF127" s="437"/>
      <c r="QG127" s="437"/>
      <c r="QH127" s="437"/>
      <c r="QI127" s="437"/>
      <c r="QJ127" s="437"/>
      <c r="QK127" s="437"/>
      <c r="QL127" s="437"/>
      <c r="QM127" s="437"/>
      <c r="QN127" s="437"/>
      <c r="QO127" s="437"/>
      <c r="QP127" s="437"/>
      <c r="QQ127" s="437"/>
      <c r="QR127" s="437"/>
      <c r="QS127" s="437"/>
      <c r="QT127" s="437"/>
      <c r="QU127" s="437"/>
      <c r="QV127" s="437"/>
      <c r="QW127" s="437"/>
      <c r="QX127" s="437"/>
      <c r="QY127" s="437"/>
      <c r="QZ127" s="437"/>
      <c r="RA127" s="437"/>
      <c r="RB127" s="437"/>
      <c r="RC127" s="437"/>
      <c r="RD127" s="437"/>
      <c r="RE127" s="437"/>
      <c r="RF127" s="437"/>
      <c r="RG127" s="437"/>
      <c r="RH127" s="437"/>
      <c r="RI127" s="437"/>
      <c r="RJ127" s="437"/>
      <c r="RK127" s="437"/>
      <c r="RL127" s="437"/>
      <c r="RM127" s="437"/>
      <c r="RN127" s="437"/>
      <c r="RO127" s="437"/>
      <c r="RP127" s="437"/>
      <c r="RQ127" s="437"/>
      <c r="RR127" s="437"/>
      <c r="RS127" s="437"/>
      <c r="RT127" s="437"/>
      <c r="RU127" s="437"/>
      <c r="RV127" s="437"/>
      <c r="RW127" s="437"/>
      <c r="RX127" s="437"/>
      <c r="RY127" s="437"/>
      <c r="RZ127" s="437"/>
      <c r="SA127" s="437"/>
      <c r="SB127" s="437"/>
      <c r="SC127" s="437"/>
      <c r="SD127" s="437"/>
      <c r="SE127" s="437"/>
      <c r="SF127" s="437"/>
      <c r="SG127" s="437"/>
      <c r="SH127" s="437"/>
      <c r="SI127" s="437"/>
      <c r="SJ127" s="437"/>
      <c r="SK127" s="437"/>
      <c r="SL127" s="437"/>
      <c r="SM127" s="437"/>
      <c r="SN127" s="437"/>
      <c r="SO127" s="437"/>
      <c r="SP127" s="437"/>
      <c r="SQ127" s="437"/>
      <c r="SR127" s="437"/>
      <c r="SS127" s="437"/>
      <c r="ST127" s="437"/>
      <c r="SU127" s="437"/>
      <c r="SV127" s="437"/>
      <c r="SW127" s="437"/>
      <c r="SX127" s="437"/>
      <c r="SY127" s="437"/>
      <c r="SZ127" s="437"/>
      <c r="TA127" s="437"/>
      <c r="TB127" s="437"/>
      <c r="TC127" s="437"/>
      <c r="TD127" s="437"/>
      <c r="TE127" s="437"/>
      <c r="TF127" s="437"/>
      <c r="TG127" s="437"/>
      <c r="TH127" s="437"/>
      <c r="TI127" s="437"/>
      <c r="TJ127" s="437"/>
      <c r="TK127" s="437"/>
      <c r="TL127" s="437"/>
      <c r="TM127" s="437"/>
      <c r="TN127" s="437"/>
      <c r="TO127" s="437"/>
      <c r="TP127" s="437"/>
      <c r="TQ127" s="437"/>
      <c r="TR127" s="437"/>
      <c r="TS127" s="437"/>
      <c r="TT127" s="437"/>
      <c r="TU127" s="437"/>
      <c r="TV127" s="437"/>
      <c r="TW127" s="437"/>
      <c r="TX127" s="437"/>
      <c r="TY127" s="437"/>
      <c r="TZ127" s="437"/>
      <c r="UA127" s="437"/>
      <c r="UB127" s="437"/>
      <c r="UC127" s="437"/>
      <c r="UD127" s="437"/>
      <c r="UE127" s="437"/>
      <c r="UF127" s="437"/>
      <c r="UG127" s="437"/>
      <c r="UH127" s="437"/>
      <c r="UI127" s="437"/>
      <c r="UJ127" s="437"/>
      <c r="UK127" s="437"/>
      <c r="UL127" s="437"/>
      <c r="UM127" s="437"/>
      <c r="UN127" s="437"/>
      <c r="UO127" s="437"/>
      <c r="UP127" s="437"/>
      <c r="UQ127" s="437"/>
      <c r="UR127" s="437"/>
      <c r="US127" s="437"/>
      <c r="UT127" s="437"/>
      <c r="UU127" s="437"/>
      <c r="UV127" s="437"/>
      <c r="UW127" s="437"/>
      <c r="UX127" s="437"/>
      <c r="UY127" s="437"/>
      <c r="UZ127" s="437"/>
      <c r="VA127" s="437"/>
      <c r="VB127" s="437"/>
      <c r="VC127" s="437"/>
      <c r="VD127" s="437"/>
      <c r="VE127" s="437"/>
      <c r="VF127" s="437"/>
      <c r="VG127" s="437"/>
      <c r="VH127" s="437"/>
      <c r="VI127" s="437"/>
      <c r="VJ127" s="437"/>
      <c r="VK127" s="437"/>
      <c r="VL127" s="437"/>
      <c r="VM127" s="437"/>
      <c r="VN127" s="437"/>
      <c r="VO127" s="437"/>
      <c r="VP127" s="437"/>
      <c r="VQ127" s="437"/>
      <c r="VR127" s="437"/>
      <c r="VS127" s="437"/>
      <c r="VT127" s="437"/>
      <c r="VU127" s="437"/>
      <c r="VV127" s="437"/>
      <c r="VW127" s="437"/>
      <c r="VX127" s="437"/>
      <c r="VY127" s="437"/>
      <c r="VZ127" s="437"/>
      <c r="WA127" s="437"/>
      <c r="WB127" s="437"/>
      <c r="WC127" s="437"/>
      <c r="WD127" s="437"/>
      <c r="WE127" s="437"/>
      <c r="WF127" s="437"/>
      <c r="WG127" s="437"/>
      <c r="WH127" s="437"/>
      <c r="WI127" s="437"/>
      <c r="WJ127" s="437"/>
      <c r="WK127" s="437"/>
      <c r="WL127" s="437"/>
      <c r="WM127" s="437"/>
      <c r="WN127" s="437"/>
      <c r="WO127" s="437"/>
      <c r="WP127" s="437"/>
      <c r="WQ127" s="437"/>
      <c r="WR127" s="437"/>
      <c r="WS127" s="437"/>
      <c r="WT127" s="437"/>
      <c r="WU127" s="437"/>
      <c r="WV127" s="437"/>
      <c r="WW127" s="437"/>
      <c r="WX127" s="437"/>
      <c r="WY127" s="437"/>
      <c r="WZ127" s="437"/>
      <c r="XA127" s="437"/>
      <c r="XB127" s="437"/>
      <c r="XC127" s="437"/>
      <c r="XD127" s="437"/>
      <c r="XE127" s="437"/>
      <c r="XF127" s="437"/>
      <c r="XG127" s="437"/>
      <c r="XH127" s="437"/>
      <c r="XI127" s="437"/>
      <c r="XJ127" s="437"/>
      <c r="XK127" s="437"/>
      <c r="XL127" s="437"/>
      <c r="XM127" s="437"/>
      <c r="XN127" s="437"/>
      <c r="XO127" s="437"/>
      <c r="XP127" s="437"/>
      <c r="XQ127" s="437"/>
      <c r="XR127" s="437"/>
      <c r="XS127" s="437"/>
      <c r="XT127" s="437"/>
      <c r="XU127" s="437"/>
      <c r="XV127" s="437"/>
      <c r="XW127" s="437"/>
      <c r="XX127" s="437"/>
      <c r="XY127" s="437"/>
      <c r="XZ127" s="437"/>
      <c r="YA127" s="437"/>
      <c r="YB127" s="437"/>
      <c r="YC127" s="437"/>
      <c r="YD127" s="437"/>
      <c r="YE127" s="437"/>
      <c r="YF127" s="437"/>
      <c r="YG127" s="437"/>
      <c r="YH127" s="437"/>
      <c r="YI127" s="437"/>
      <c r="YJ127" s="437"/>
      <c r="YK127" s="437"/>
      <c r="YL127" s="437"/>
      <c r="YM127" s="437"/>
      <c r="YN127" s="437"/>
      <c r="YO127" s="437"/>
      <c r="YP127" s="437"/>
      <c r="YQ127" s="437"/>
      <c r="YR127" s="437"/>
      <c r="YS127" s="437"/>
      <c r="YT127" s="437"/>
      <c r="YU127" s="437"/>
      <c r="YV127" s="437"/>
      <c r="YW127" s="437"/>
      <c r="YX127" s="437"/>
      <c r="YY127" s="437"/>
      <c r="YZ127" s="437"/>
      <c r="ZA127" s="437"/>
      <c r="ZB127" s="437"/>
      <c r="ZC127" s="437"/>
      <c r="ZD127" s="437"/>
      <c r="ZE127" s="437"/>
      <c r="ZF127" s="437"/>
      <c r="ZG127" s="437"/>
      <c r="ZH127" s="437"/>
      <c r="ZI127" s="437"/>
      <c r="ZJ127" s="437"/>
      <c r="ZK127" s="437"/>
      <c r="ZL127" s="437"/>
      <c r="ZM127" s="437"/>
      <c r="ZN127" s="437"/>
      <c r="ZO127" s="437"/>
      <c r="ZP127" s="437"/>
      <c r="ZQ127" s="437"/>
      <c r="ZR127" s="437"/>
      <c r="ZS127" s="437"/>
      <c r="ZT127" s="437"/>
      <c r="ZU127" s="437"/>
      <c r="ZV127" s="437"/>
      <c r="ZW127" s="437"/>
      <c r="ZX127" s="437"/>
      <c r="ZY127" s="437"/>
      <c r="ZZ127" s="437"/>
      <c r="AAA127" s="437"/>
      <c r="AAB127" s="437"/>
      <c r="AAC127" s="437"/>
      <c r="AAD127" s="437"/>
      <c r="AAE127" s="437"/>
      <c r="AAF127" s="437"/>
      <c r="AAG127" s="437"/>
      <c r="AAH127" s="437"/>
      <c r="AAI127" s="437"/>
      <c r="AAJ127" s="437"/>
      <c r="AAK127" s="437"/>
      <c r="AAL127" s="437"/>
      <c r="AAM127" s="437"/>
      <c r="AAN127" s="437"/>
      <c r="AAO127" s="437"/>
      <c r="AAP127" s="437"/>
      <c r="AAQ127" s="437"/>
      <c r="AAR127" s="437"/>
      <c r="AAS127" s="437"/>
      <c r="AAT127" s="437"/>
      <c r="AAU127" s="437"/>
      <c r="AAV127" s="437"/>
      <c r="AAW127" s="437"/>
      <c r="AAX127" s="437"/>
      <c r="AAY127" s="437"/>
      <c r="AAZ127" s="437"/>
      <c r="ABA127" s="437"/>
      <c r="ABB127" s="437"/>
      <c r="ABC127" s="437"/>
      <c r="ABD127" s="437"/>
      <c r="ABE127" s="437"/>
      <c r="ABF127" s="437"/>
      <c r="ABG127" s="437"/>
      <c r="ABH127" s="437"/>
      <c r="ABI127" s="437"/>
      <c r="ABJ127" s="437"/>
      <c r="ABK127" s="437"/>
      <c r="ABL127" s="437"/>
      <c r="ABM127" s="437"/>
      <c r="ABN127" s="437"/>
      <c r="ABO127" s="437"/>
      <c r="ABP127" s="437"/>
      <c r="ABQ127" s="437"/>
      <c r="ABR127" s="437"/>
      <c r="ABS127" s="437"/>
      <c r="ABT127" s="437"/>
      <c r="ABU127" s="437"/>
      <c r="ABV127" s="437"/>
      <c r="ABW127" s="437"/>
      <c r="ABX127" s="437"/>
      <c r="ABY127" s="437"/>
      <c r="ABZ127" s="437"/>
      <c r="ACA127" s="437"/>
      <c r="ACB127" s="437"/>
      <c r="ACC127" s="437"/>
      <c r="ACD127" s="437"/>
      <c r="ACE127" s="437"/>
      <c r="ACF127" s="437"/>
      <c r="ACG127" s="437"/>
      <c r="ACH127" s="437"/>
      <c r="ACI127" s="437"/>
      <c r="ACJ127" s="437"/>
      <c r="ACK127" s="437"/>
      <c r="ACL127" s="437"/>
      <c r="ACM127" s="437"/>
      <c r="ACN127" s="437"/>
      <c r="ACO127" s="437"/>
      <c r="ACP127" s="437"/>
      <c r="ACQ127" s="437"/>
      <c r="ACR127" s="437"/>
      <c r="ACS127" s="437"/>
      <c r="ACT127" s="437"/>
      <c r="ACU127" s="437"/>
      <c r="ACV127" s="437"/>
      <c r="ACW127" s="437"/>
      <c r="ACX127" s="437"/>
      <c r="ACY127" s="437"/>
      <c r="ACZ127" s="437"/>
      <c r="ADA127" s="437"/>
      <c r="ADB127" s="437"/>
      <c r="ADC127" s="437"/>
      <c r="ADD127" s="437"/>
      <c r="ADE127" s="437"/>
      <c r="ADF127" s="437"/>
      <c r="ADG127" s="437"/>
      <c r="ADH127" s="437"/>
      <c r="ADI127" s="437"/>
      <c r="ADJ127" s="437"/>
      <c r="ADK127" s="437"/>
      <c r="ADL127" s="437"/>
      <c r="ADM127" s="437"/>
      <c r="ADN127" s="437"/>
      <c r="ADO127" s="437"/>
      <c r="ADP127" s="437"/>
      <c r="ADQ127" s="437"/>
      <c r="ADR127" s="437"/>
      <c r="ADS127" s="437"/>
      <c r="ADT127" s="437"/>
      <c r="ADU127" s="437"/>
      <c r="ADV127" s="437"/>
      <c r="ADW127" s="437"/>
      <c r="ADX127" s="437"/>
      <c r="ADY127" s="437"/>
      <c r="ADZ127" s="437"/>
      <c r="AEA127" s="437"/>
      <c r="AEB127" s="437"/>
      <c r="AEC127" s="437"/>
      <c r="AED127" s="437"/>
      <c r="AEE127" s="437"/>
      <c r="AEF127" s="437"/>
      <c r="AEG127" s="437"/>
      <c r="AEH127" s="437"/>
      <c r="AEI127" s="437"/>
      <c r="AEJ127" s="437"/>
      <c r="AEK127" s="437"/>
      <c r="AEL127" s="437"/>
      <c r="AEM127" s="437"/>
      <c r="AEN127" s="437"/>
      <c r="AEO127" s="437"/>
      <c r="AEP127" s="437"/>
      <c r="AEQ127" s="437"/>
      <c r="AER127" s="437"/>
      <c r="AES127" s="437"/>
      <c r="AET127" s="437"/>
      <c r="AEU127" s="437"/>
      <c r="AEV127" s="437"/>
      <c r="AEW127" s="437"/>
      <c r="AEX127" s="437"/>
      <c r="AEY127" s="437"/>
      <c r="AEZ127" s="437"/>
      <c r="AFA127" s="437"/>
      <c r="AFB127" s="437"/>
      <c r="AFC127" s="437"/>
      <c r="AFD127" s="437"/>
      <c r="AFE127" s="437"/>
      <c r="AFF127" s="437"/>
      <c r="AFG127" s="437"/>
      <c r="AFH127" s="437"/>
      <c r="AFI127" s="437"/>
      <c r="AFJ127" s="437"/>
      <c r="AFK127" s="437"/>
      <c r="AFL127" s="437"/>
      <c r="AFM127" s="437"/>
      <c r="AFN127" s="437"/>
      <c r="AFO127" s="437"/>
      <c r="AFP127" s="437"/>
      <c r="AFQ127" s="437"/>
      <c r="AFR127" s="437"/>
      <c r="AFS127" s="437"/>
      <c r="AFT127" s="437"/>
      <c r="AFU127" s="437"/>
      <c r="AFV127" s="437"/>
      <c r="AFW127" s="437"/>
      <c r="AFX127" s="437"/>
      <c r="AFY127" s="437"/>
      <c r="AFZ127" s="437"/>
      <c r="AGA127" s="437"/>
      <c r="AGB127" s="437"/>
      <c r="AGC127" s="437"/>
      <c r="AGD127" s="437"/>
      <c r="AGE127" s="437"/>
      <c r="AGF127" s="437"/>
      <c r="AGG127" s="437"/>
      <c r="AGH127" s="437"/>
      <c r="AGI127" s="437"/>
      <c r="AGJ127" s="437"/>
      <c r="AGK127" s="437"/>
      <c r="AGL127" s="437"/>
      <c r="AGM127" s="437"/>
      <c r="AGN127" s="437"/>
      <c r="AGO127" s="437"/>
      <c r="AGP127" s="437"/>
      <c r="AGQ127" s="437"/>
      <c r="AGR127" s="437"/>
      <c r="AGS127" s="437"/>
      <c r="AGT127" s="437"/>
      <c r="AGU127" s="437"/>
      <c r="AGV127" s="437"/>
      <c r="AGW127" s="437"/>
      <c r="AGX127" s="437"/>
      <c r="AGY127" s="437"/>
      <c r="AGZ127" s="437"/>
      <c r="AHA127" s="437"/>
      <c r="AHB127" s="437"/>
      <c r="AHC127" s="437"/>
      <c r="AHD127" s="437"/>
      <c r="AHE127" s="437"/>
      <c r="AHF127" s="437"/>
      <c r="AHG127" s="437"/>
      <c r="AHH127" s="437"/>
      <c r="AHI127" s="437"/>
      <c r="AHJ127" s="437"/>
      <c r="AHK127" s="437"/>
      <c r="AHL127" s="437"/>
      <c r="AHM127" s="437"/>
      <c r="AHN127" s="437"/>
      <c r="AHO127" s="437"/>
      <c r="AHP127" s="437"/>
      <c r="AHQ127" s="437"/>
      <c r="AHR127" s="437"/>
      <c r="AHS127" s="437"/>
      <c r="AHT127" s="437"/>
      <c r="AHU127" s="437"/>
      <c r="AHV127" s="437"/>
      <c r="AHW127" s="437"/>
      <c r="AHX127" s="437"/>
      <c r="AHY127" s="437"/>
      <c r="AHZ127" s="437"/>
      <c r="AIA127" s="437"/>
      <c r="AIB127" s="437"/>
      <c r="AIC127" s="437"/>
      <c r="AID127" s="437"/>
      <c r="AIE127" s="437"/>
      <c r="AIF127" s="437"/>
      <c r="AIG127" s="437"/>
      <c r="AIH127" s="437"/>
      <c r="AII127" s="437"/>
      <c r="AIJ127" s="437"/>
      <c r="AIK127" s="437"/>
      <c r="AIL127" s="437"/>
      <c r="AIM127" s="437"/>
      <c r="AIN127" s="437"/>
      <c r="AIO127" s="437"/>
      <c r="AIP127" s="437"/>
      <c r="AIQ127" s="437"/>
      <c r="AIR127" s="437"/>
      <c r="AIS127" s="437"/>
      <c r="AIT127" s="437"/>
      <c r="AIU127" s="437"/>
      <c r="AIV127" s="437"/>
      <c r="AIW127" s="437"/>
      <c r="AIX127" s="437"/>
      <c r="AIY127" s="437"/>
      <c r="AIZ127" s="437"/>
      <c r="AJA127" s="437"/>
      <c r="AJB127" s="437"/>
      <c r="AJC127" s="437"/>
      <c r="AJD127" s="437"/>
      <c r="AJE127" s="437"/>
      <c r="AJF127" s="437"/>
      <c r="AJG127" s="437"/>
      <c r="AJH127" s="437"/>
      <c r="AJI127" s="437"/>
      <c r="AJJ127" s="437"/>
      <c r="AJK127" s="437"/>
      <c r="AJL127" s="437"/>
      <c r="AJM127" s="437"/>
      <c r="AJN127" s="437"/>
      <c r="AJO127" s="437"/>
      <c r="AJP127" s="437"/>
      <c r="AJQ127" s="437"/>
      <c r="AJR127" s="437"/>
      <c r="AJS127" s="437"/>
      <c r="AJT127" s="437"/>
      <c r="AJU127" s="437"/>
      <c r="AJV127" s="437"/>
      <c r="AJW127" s="437"/>
      <c r="AJX127" s="437"/>
      <c r="AJY127" s="437"/>
      <c r="AJZ127" s="437"/>
      <c r="AKA127" s="437"/>
      <c r="AKB127" s="437"/>
      <c r="AKC127" s="437"/>
      <c r="AKD127" s="437"/>
      <c r="AKE127" s="437"/>
      <c r="AKF127" s="437"/>
      <c r="AKG127" s="437"/>
      <c r="AKH127" s="437"/>
      <c r="AKI127" s="437"/>
      <c r="AKJ127" s="437"/>
      <c r="AKK127" s="437"/>
      <c r="AKL127" s="437"/>
      <c r="AKM127" s="437"/>
      <c r="AKN127" s="437"/>
      <c r="AKO127" s="437"/>
      <c r="AKP127" s="437"/>
      <c r="AKQ127" s="437"/>
      <c r="AKR127" s="437"/>
      <c r="AKS127" s="437"/>
      <c r="AKT127" s="437"/>
      <c r="AKU127" s="437"/>
      <c r="AKV127" s="437"/>
      <c r="AKW127" s="437"/>
      <c r="AKX127" s="437"/>
      <c r="AKY127" s="437"/>
      <c r="AKZ127" s="437"/>
      <c r="ALA127" s="437"/>
      <c r="ALB127" s="437"/>
      <c r="ALC127" s="437"/>
      <c r="ALD127" s="437"/>
      <c r="ALE127" s="437"/>
      <c r="ALF127" s="437"/>
      <c r="ALG127" s="437"/>
      <c r="ALH127" s="437"/>
      <c r="ALI127" s="437"/>
      <c r="ALJ127" s="437"/>
      <c r="ALK127" s="437"/>
      <c r="ALL127" s="437"/>
      <c r="ALM127" s="437"/>
      <c r="ALN127" s="437"/>
      <c r="ALO127" s="437"/>
      <c r="ALP127" s="437"/>
      <c r="ALQ127" s="437"/>
      <c r="ALR127" s="437"/>
      <c r="ALS127" s="437"/>
      <c r="ALT127" s="437"/>
      <c r="ALU127" s="437"/>
      <c r="ALV127" s="437"/>
      <c r="ALW127" s="437"/>
      <c r="ALX127" s="437"/>
      <c r="ALY127" s="437"/>
      <c r="ALZ127" s="437"/>
      <c r="AMA127" s="437"/>
      <c r="AMB127" s="437"/>
      <c r="AMC127" s="437"/>
      <c r="AMD127" s="437"/>
      <c r="AME127" s="437"/>
      <c r="AMF127" s="437"/>
      <c r="AMG127" s="437"/>
      <c r="AMH127" s="437"/>
      <c r="AMI127" s="437"/>
      <c r="AMJ127" s="437"/>
      <c r="AMK127" s="437"/>
      <c r="AML127" s="437"/>
      <c r="AMM127" s="437"/>
      <c r="AMN127" s="437"/>
      <c r="AMO127" s="437"/>
      <c r="AMP127" s="437"/>
      <c r="AMQ127" s="437"/>
      <c r="AMR127" s="437"/>
      <c r="AMS127" s="437"/>
      <c r="AMT127" s="437"/>
      <c r="AMU127" s="437"/>
      <c r="AMV127" s="437"/>
      <c r="AMW127" s="437"/>
      <c r="AMX127" s="437"/>
      <c r="AMY127" s="437"/>
      <c r="AMZ127" s="437"/>
      <c r="ANA127" s="437"/>
      <c r="ANB127" s="437"/>
      <c r="ANC127" s="437"/>
      <c r="AND127" s="437"/>
      <c r="ANE127" s="437"/>
      <c r="ANF127" s="437"/>
      <c r="ANG127" s="437"/>
      <c r="ANH127" s="437"/>
      <c r="ANI127" s="437"/>
      <c r="ANJ127" s="437"/>
      <c r="ANK127" s="437"/>
      <c r="ANL127" s="437"/>
      <c r="ANM127" s="437"/>
      <c r="ANN127" s="437"/>
      <c r="ANO127" s="437"/>
      <c r="ANP127" s="437"/>
      <c r="ANQ127" s="437"/>
      <c r="ANR127" s="437"/>
      <c r="ANS127" s="437"/>
      <c r="ANT127" s="437"/>
      <c r="ANU127" s="437"/>
      <c r="ANV127" s="437"/>
      <c r="ANW127" s="437"/>
      <c r="ANX127" s="437"/>
      <c r="ANY127" s="437"/>
      <c r="ANZ127" s="437"/>
      <c r="AOA127" s="437"/>
      <c r="AOB127" s="437"/>
      <c r="AOC127" s="437"/>
      <c r="AOD127" s="437"/>
      <c r="AOE127" s="437"/>
      <c r="AOF127" s="437"/>
      <c r="AOG127" s="437"/>
      <c r="AOH127" s="437"/>
      <c r="AOI127" s="437"/>
      <c r="AOJ127" s="437"/>
      <c r="AOK127" s="437"/>
      <c r="AOL127" s="437"/>
      <c r="AOM127" s="437"/>
      <c r="AON127" s="437"/>
      <c r="AOO127" s="437"/>
      <c r="AOP127" s="437"/>
      <c r="AOQ127" s="437"/>
      <c r="AOR127" s="437"/>
      <c r="AOS127" s="437"/>
      <c r="AOT127" s="437"/>
      <c r="AOU127" s="437"/>
      <c r="AOV127" s="437"/>
      <c r="AOW127" s="437"/>
      <c r="AOX127" s="437"/>
      <c r="AOY127" s="437"/>
      <c r="AOZ127" s="437"/>
      <c r="APA127" s="437"/>
      <c r="APB127" s="437"/>
      <c r="APC127" s="437"/>
      <c r="APD127" s="437"/>
      <c r="APE127" s="437"/>
      <c r="APF127" s="437"/>
      <c r="APG127" s="437"/>
      <c r="APH127" s="437"/>
      <c r="API127" s="437"/>
      <c r="APJ127" s="437"/>
      <c r="APK127" s="437"/>
      <c r="APL127" s="437"/>
      <c r="APM127" s="437"/>
      <c r="APN127" s="437"/>
      <c r="APO127" s="437"/>
      <c r="APP127" s="437"/>
      <c r="APQ127" s="437"/>
      <c r="APR127" s="437"/>
      <c r="APS127" s="437"/>
      <c r="APT127" s="437"/>
      <c r="APU127" s="437"/>
      <c r="APV127" s="437"/>
      <c r="APW127" s="437"/>
      <c r="APX127" s="437"/>
      <c r="APY127" s="437"/>
      <c r="APZ127" s="437"/>
      <c r="AQA127" s="437"/>
      <c r="AQB127" s="437"/>
      <c r="AQC127" s="437"/>
      <c r="AQD127" s="437"/>
      <c r="AQE127" s="437"/>
      <c r="AQF127" s="437"/>
      <c r="AQG127" s="437"/>
      <c r="AQH127" s="437"/>
      <c r="AQI127" s="437"/>
      <c r="AQJ127" s="437"/>
      <c r="AQK127" s="437"/>
      <c r="AQL127" s="437"/>
      <c r="AQM127" s="437"/>
      <c r="AQN127" s="437"/>
      <c r="AQO127" s="437"/>
      <c r="AQP127" s="437"/>
      <c r="AQQ127" s="437"/>
      <c r="AQR127" s="437"/>
      <c r="AQS127" s="437"/>
      <c r="AQT127" s="437"/>
      <c r="AQU127" s="437"/>
      <c r="AQV127" s="437"/>
      <c r="AQW127" s="437"/>
      <c r="AQX127" s="437"/>
      <c r="AQY127" s="437"/>
      <c r="AQZ127" s="437"/>
      <c r="ARA127" s="437"/>
      <c r="ARB127" s="437"/>
      <c r="ARC127" s="437"/>
      <c r="ARD127" s="437"/>
      <c r="ARE127" s="437"/>
      <c r="ARF127" s="437"/>
      <c r="ARG127" s="437"/>
      <c r="ARH127" s="437"/>
      <c r="ARI127" s="437"/>
      <c r="ARJ127" s="437"/>
      <c r="ARK127" s="437"/>
      <c r="ARL127" s="437"/>
      <c r="ARM127" s="437"/>
      <c r="ARN127" s="437"/>
      <c r="ARO127" s="437"/>
      <c r="ARP127" s="437"/>
      <c r="ARQ127" s="437"/>
      <c r="ARR127" s="437"/>
      <c r="ARS127" s="437"/>
      <c r="ART127" s="437"/>
      <c r="ARU127" s="437"/>
      <c r="ARV127" s="437"/>
      <c r="ARW127" s="437"/>
      <c r="ARX127" s="437"/>
      <c r="ARY127" s="437"/>
      <c r="ARZ127" s="437"/>
      <c r="ASA127" s="437"/>
      <c r="ASB127" s="437"/>
      <c r="ASC127" s="437"/>
      <c r="ASD127" s="437"/>
      <c r="ASE127" s="437"/>
      <c r="ASF127" s="437"/>
      <c r="ASG127" s="437"/>
      <c r="ASH127" s="437"/>
      <c r="ASI127" s="437"/>
      <c r="ASJ127" s="437"/>
      <c r="ASK127" s="437"/>
      <c r="ASL127" s="437"/>
      <c r="ASM127" s="437"/>
      <c r="ASN127" s="437"/>
      <c r="ASO127" s="437"/>
      <c r="ASP127" s="437"/>
      <c r="ASQ127" s="437"/>
      <c r="ASR127" s="437"/>
      <c r="ASS127" s="437"/>
      <c r="AST127" s="437"/>
      <c r="ASU127" s="437"/>
      <c r="ASV127" s="437"/>
      <c r="ASW127" s="437"/>
      <c r="ASX127" s="437"/>
      <c r="ASY127" s="437"/>
      <c r="ASZ127" s="437"/>
      <c r="ATA127" s="437"/>
      <c r="ATB127" s="437"/>
      <c r="ATC127" s="437"/>
      <c r="ATD127" s="437"/>
      <c r="ATE127" s="437"/>
      <c r="ATF127" s="437"/>
      <c r="ATG127" s="437"/>
      <c r="ATH127" s="437"/>
      <c r="ATI127" s="437"/>
    </row>
    <row r="128" spans="1:1205" s="25" customFormat="1" ht="15.75" customHeight="1" thickTop="1" x14ac:dyDescent="0.3">
      <c r="A128" s="671" t="s">
        <v>20</v>
      </c>
      <c r="B128" s="672"/>
      <c r="C128" s="672"/>
      <c r="D128" s="672"/>
      <c r="E128" s="672"/>
      <c r="F128" s="672"/>
      <c r="G128" s="672"/>
      <c r="H128" s="672"/>
      <c r="I128" s="672"/>
      <c r="J128" s="672"/>
      <c r="K128" s="672"/>
      <c r="L128" s="672"/>
      <c r="M128" s="672"/>
      <c r="N128" s="672"/>
      <c r="O128" s="672"/>
      <c r="P128" s="672"/>
      <c r="Q128" s="672"/>
      <c r="R128" s="672"/>
      <c r="S128" s="672"/>
      <c r="T128" s="672"/>
      <c r="U128" s="672"/>
      <c r="V128" s="672"/>
      <c r="W128" s="672"/>
      <c r="X128" s="672"/>
      <c r="Y128" s="672"/>
      <c r="Z128" s="672"/>
      <c r="AA128" s="672"/>
      <c r="AB128" s="672"/>
      <c r="AC128" s="672"/>
      <c r="AD128" s="672"/>
      <c r="AE128" s="672"/>
      <c r="AF128" s="672"/>
      <c r="AG128" s="672"/>
      <c r="AH128" s="672"/>
      <c r="AI128" s="672"/>
      <c r="AJ128" s="672"/>
      <c r="AK128" s="672"/>
      <c r="AL128" s="672"/>
      <c r="AM128" s="672"/>
      <c r="AN128" s="672"/>
      <c r="AO128" s="672"/>
      <c r="AP128" s="672"/>
      <c r="AQ128" s="672"/>
      <c r="AR128" s="672"/>
      <c r="AS128" s="672"/>
      <c r="AT128" s="672"/>
      <c r="AU128" s="672"/>
      <c r="AV128" s="672"/>
      <c r="AW128" s="672"/>
      <c r="AX128" s="672"/>
      <c r="AY128" s="672"/>
      <c r="AZ128" s="88"/>
      <c r="BA128" s="88"/>
      <c r="BB128" s="88"/>
      <c r="BC128" s="88"/>
      <c r="BD128" s="88"/>
      <c r="BE128" s="89"/>
    </row>
    <row r="129" spans="1:57" s="25" customFormat="1" ht="15.75" customHeight="1" x14ac:dyDescent="0.3">
      <c r="A129" s="28"/>
      <c r="B129" s="14"/>
      <c r="C129" s="29" t="s">
        <v>21</v>
      </c>
      <c r="D129" s="30"/>
      <c r="E129" s="31"/>
      <c r="F129" s="31"/>
      <c r="G129" s="31"/>
      <c r="H129" s="7"/>
      <c r="I129" s="32">
        <f>IF(COUNTIF(I10:I81,"A")=0,"",COUNTIF(I10:I81,"A"))</f>
        <v>2</v>
      </c>
      <c r="J129" s="30"/>
      <c r="K129" s="31"/>
      <c r="L129" s="31"/>
      <c r="M129" s="31"/>
      <c r="N129" s="7"/>
      <c r="O129" s="32">
        <f>IF(COUNTIF(O10:O81,"A")=0,"",COUNTIF(O10:O81,"A"))</f>
        <v>1</v>
      </c>
      <c r="P129" s="30"/>
      <c r="Q129" s="31"/>
      <c r="R129" s="31"/>
      <c r="S129" s="31"/>
      <c r="T129" s="7"/>
      <c r="U129" s="32">
        <f>IF(COUNTIF(U10:U81,"A")=0,"",COUNTIF(U10:U81,"A"))</f>
        <v>1</v>
      </c>
      <c r="V129" s="30"/>
      <c r="W129" s="31"/>
      <c r="X129" s="31"/>
      <c r="Y129" s="31"/>
      <c r="Z129" s="7"/>
      <c r="AA129" s="32">
        <f>IF(COUNTIF(AA10:AA81,"A")=0,"",COUNTIF(AA10:AA81,"A"))</f>
        <v>1</v>
      </c>
      <c r="AB129" s="30"/>
      <c r="AC129" s="31"/>
      <c r="AD129" s="31"/>
      <c r="AE129" s="31"/>
      <c r="AF129" s="7"/>
      <c r="AG129" s="32">
        <f>IF(COUNTIF(AG10:AG81,"A")=0,"",COUNTIF(AG10:AG81,"A"))</f>
        <v>1</v>
      </c>
      <c r="AH129" s="30"/>
      <c r="AI129" s="31"/>
      <c r="AJ129" s="31"/>
      <c r="AK129" s="31"/>
      <c r="AL129" s="7"/>
      <c r="AM129" s="32">
        <f>IF(COUNTIF(AM10:AM81,"A")=0,"",COUNTIF(AM10:AM81,"A"))</f>
        <v>1</v>
      </c>
      <c r="AN129" s="30"/>
      <c r="AO129" s="31"/>
      <c r="AP129" s="31"/>
      <c r="AQ129" s="31"/>
      <c r="AR129" s="7"/>
      <c r="AS129" s="32" t="str">
        <f>IF(COUNTIF(AS10:AS81,"A")=0,"",COUNTIF(AS10:AS81,"A"))</f>
        <v/>
      </c>
      <c r="AT129" s="30"/>
      <c r="AU129" s="31"/>
      <c r="AV129" s="31"/>
      <c r="AW129" s="31"/>
      <c r="AX129" s="7"/>
      <c r="AY129" s="32">
        <f>IF(COUNTIF(AY10:AY81,"A")=0,"",COUNTIF(AY10:AY81,"A"))</f>
        <v>2</v>
      </c>
      <c r="AZ129" s="33"/>
      <c r="BA129" s="31"/>
      <c r="BB129" s="31"/>
      <c r="BC129" s="31"/>
      <c r="BD129" s="7"/>
      <c r="BE129" s="90">
        <f t="shared" ref="BE129:BE141" si="102">IF(SUM(I129:AY129)=0,"",SUM(I129:AY129))</f>
        <v>9</v>
      </c>
    </row>
    <row r="130" spans="1:57" s="25" customFormat="1" ht="15.75" customHeight="1" x14ac:dyDescent="0.3">
      <c r="A130" s="34"/>
      <c r="B130" s="14"/>
      <c r="C130" s="29" t="s">
        <v>22</v>
      </c>
      <c r="D130" s="30"/>
      <c r="E130" s="31"/>
      <c r="F130" s="31"/>
      <c r="G130" s="31"/>
      <c r="H130" s="7"/>
      <c r="I130" s="32" t="str">
        <f>IF(COUNTIF(I10:I81,"B")=0,"",COUNTIF(I10:I81,"B"))</f>
        <v/>
      </c>
      <c r="J130" s="30"/>
      <c r="K130" s="31"/>
      <c r="L130" s="31"/>
      <c r="M130" s="31"/>
      <c r="N130" s="7"/>
      <c r="O130" s="32" t="str">
        <f>IF(COUNTIF(O10:O81,"B")=0,"",COUNTIF(O10:O81,"B"))</f>
        <v/>
      </c>
      <c r="P130" s="30"/>
      <c r="Q130" s="31"/>
      <c r="R130" s="31"/>
      <c r="S130" s="31"/>
      <c r="T130" s="7"/>
      <c r="U130" s="32" t="str">
        <f>IF(COUNTIF(U10:U81,"B")=0,"",COUNTIF(U10:U81,"B"))</f>
        <v/>
      </c>
      <c r="V130" s="30"/>
      <c r="W130" s="31"/>
      <c r="X130" s="31"/>
      <c r="Y130" s="31"/>
      <c r="Z130" s="7"/>
      <c r="AA130" s="32" t="str">
        <f>IF(COUNTIF(AA10:AA81,"B")=0,"",COUNTIF(AA10:AA81,"B"))</f>
        <v/>
      </c>
      <c r="AB130" s="30"/>
      <c r="AC130" s="31"/>
      <c r="AD130" s="31"/>
      <c r="AE130" s="31"/>
      <c r="AF130" s="7"/>
      <c r="AG130" s="32" t="str">
        <f>IF(COUNTIF(AG10:AG81,"B")=0,"",COUNTIF(AG10:AG81,"B"))</f>
        <v/>
      </c>
      <c r="AH130" s="30"/>
      <c r="AI130" s="31"/>
      <c r="AJ130" s="31"/>
      <c r="AK130" s="31"/>
      <c r="AL130" s="7"/>
      <c r="AM130" s="32" t="str">
        <f>IF(COUNTIF(AM10:AM81,"B")=0,"",COUNTIF(AM10:AM81,"B"))</f>
        <v/>
      </c>
      <c r="AN130" s="30"/>
      <c r="AO130" s="31"/>
      <c r="AP130" s="31"/>
      <c r="AQ130" s="31"/>
      <c r="AR130" s="7"/>
      <c r="AS130" s="32" t="str">
        <f>IF(COUNTIF(AS10:AS81,"B")=0,"",COUNTIF(AS10:AS81,"B"))</f>
        <v/>
      </c>
      <c r="AT130" s="30"/>
      <c r="AU130" s="31"/>
      <c r="AV130" s="31"/>
      <c r="AW130" s="31"/>
      <c r="AX130" s="7"/>
      <c r="AY130" s="32" t="str">
        <f>IF(COUNTIF(AY10:AY81,"B")=0,"",COUNTIF(AY10:AY81,"B"))</f>
        <v/>
      </c>
      <c r="AZ130" s="33"/>
      <c r="BA130" s="31"/>
      <c r="BB130" s="31"/>
      <c r="BC130" s="31"/>
      <c r="BD130" s="7"/>
      <c r="BE130" s="90" t="str">
        <f t="shared" si="102"/>
        <v/>
      </c>
    </row>
    <row r="131" spans="1:57" s="25" customFormat="1" ht="15.75" customHeight="1" x14ac:dyDescent="0.3">
      <c r="A131" s="34"/>
      <c r="B131" s="14"/>
      <c r="C131" s="29" t="s">
        <v>58</v>
      </c>
      <c r="D131" s="30"/>
      <c r="E131" s="31"/>
      <c r="F131" s="31"/>
      <c r="G131" s="31"/>
      <c r="H131" s="7"/>
      <c r="I131" s="32">
        <f>IF(COUNTIF(I10:I81,"ÉÉ")=0,"",COUNTIF(I10:I81,"ÉÉ"))</f>
        <v>3</v>
      </c>
      <c r="J131" s="30"/>
      <c r="K131" s="31"/>
      <c r="L131" s="31"/>
      <c r="M131" s="31"/>
      <c r="N131" s="7"/>
      <c r="O131" s="32">
        <f>IF(COUNTIF(O10:O81,"ÉÉ")=0,"",COUNTIF(O10:O81,"ÉÉ"))</f>
        <v>2</v>
      </c>
      <c r="P131" s="30"/>
      <c r="Q131" s="31"/>
      <c r="R131" s="31"/>
      <c r="S131" s="31"/>
      <c r="T131" s="7"/>
      <c r="U131" s="32">
        <f>IF(COUNTIF(U10:U81,"ÉÉ")=0,"",COUNTIF(U10:U81,"ÉÉ"))</f>
        <v>3</v>
      </c>
      <c r="V131" s="30"/>
      <c r="W131" s="31"/>
      <c r="X131" s="31"/>
      <c r="Y131" s="31"/>
      <c r="Z131" s="7"/>
      <c r="AA131" s="32" t="str">
        <f>IF(COUNTIF(AA10:AA81,"ÉÉ")=0,"",COUNTIF(AA10:AA81,"ÉÉ"))</f>
        <v/>
      </c>
      <c r="AB131" s="30"/>
      <c r="AC131" s="31"/>
      <c r="AD131" s="31"/>
      <c r="AE131" s="31"/>
      <c r="AF131" s="7"/>
      <c r="AG131" s="32" t="str">
        <f>IF(COUNTIF(AG10:AG81,"ÉÉ")=0,"",COUNTIF(AG10:AG81,"ÉÉ"))</f>
        <v/>
      </c>
      <c r="AH131" s="30"/>
      <c r="AI131" s="31"/>
      <c r="AJ131" s="31"/>
      <c r="AK131" s="31"/>
      <c r="AL131" s="7"/>
      <c r="AM131" s="32" t="str">
        <f>IF(COUNTIF(AM10:AM81,"ÉÉ")=0,"",COUNTIF(AM10:AM81,"ÉÉ"))</f>
        <v/>
      </c>
      <c r="AN131" s="30"/>
      <c r="AO131" s="31"/>
      <c r="AP131" s="31"/>
      <c r="AQ131" s="31"/>
      <c r="AR131" s="7"/>
      <c r="AS131" s="32" t="str">
        <f>IF(COUNTIF(AS10:AS81,"ÉÉ")=0,"",COUNTIF(AS10:AS81,"ÉÉ"))</f>
        <v/>
      </c>
      <c r="AT131" s="30"/>
      <c r="AU131" s="31"/>
      <c r="AV131" s="31"/>
      <c r="AW131" s="31"/>
      <c r="AX131" s="7"/>
      <c r="AY131" s="32">
        <f>IF(COUNTIF(AY10:AY81,"ÉÉ")=0,"",COUNTIF(AY10:AY81,"ÉÉ"))</f>
        <v>1</v>
      </c>
      <c r="AZ131" s="33"/>
      <c r="BA131" s="31"/>
      <c r="BB131" s="31"/>
      <c r="BC131" s="31"/>
      <c r="BD131" s="7"/>
      <c r="BE131" s="90">
        <f t="shared" si="102"/>
        <v>9</v>
      </c>
    </row>
    <row r="132" spans="1:57" s="25" customFormat="1" ht="15.75" customHeight="1" x14ac:dyDescent="0.3">
      <c r="A132" s="34"/>
      <c r="B132" s="35"/>
      <c r="C132" s="29" t="s">
        <v>59</v>
      </c>
      <c r="D132" s="91"/>
      <c r="E132" s="92"/>
      <c r="F132" s="92"/>
      <c r="G132" s="92"/>
      <c r="H132" s="93"/>
      <c r="I132" s="32" t="str">
        <f>IF(COUNTIF(I10:I81,"ÉÉ(Z)")=0,"",COUNTIF(I10:I81,"ÉÉ(Z)"))</f>
        <v/>
      </c>
      <c r="J132" s="91"/>
      <c r="K132" s="92"/>
      <c r="L132" s="92"/>
      <c r="M132" s="92"/>
      <c r="N132" s="93"/>
      <c r="O132" s="32" t="str">
        <f>IF(COUNTIF(O10:O81,"ÉÉ(Z)")=0,"",COUNTIF(O10:O81,"ÉÉ(Z)"))</f>
        <v/>
      </c>
      <c r="P132" s="91"/>
      <c r="Q132" s="92"/>
      <c r="R132" s="92"/>
      <c r="S132" s="92"/>
      <c r="T132" s="93"/>
      <c r="U132" s="32" t="str">
        <f>IF(COUNTIF(U10:U81,"ÉÉ(Z)")=0,"",COUNTIF(U10:U81,"ÉÉ(Z)"))</f>
        <v/>
      </c>
      <c r="V132" s="91"/>
      <c r="W132" s="92"/>
      <c r="X132" s="92"/>
      <c r="Y132" s="92"/>
      <c r="Z132" s="93"/>
      <c r="AA132" s="32" t="str">
        <f>IF(COUNTIF(AA10:AA81,"ÉÉ(Z)")=0,"",COUNTIF(AA10:AA81,"ÉÉ(Z)"))</f>
        <v/>
      </c>
      <c r="AB132" s="91"/>
      <c r="AC132" s="92"/>
      <c r="AD132" s="92"/>
      <c r="AE132" s="92"/>
      <c r="AF132" s="93"/>
      <c r="AG132" s="32" t="str">
        <f>IF(COUNTIF(AG10:AG81,"ÉÉ(Z)")=0,"",COUNTIF(AG10:AG81,"ÉÉ(Z)"))</f>
        <v/>
      </c>
      <c r="AH132" s="91"/>
      <c r="AI132" s="92"/>
      <c r="AJ132" s="92"/>
      <c r="AK132" s="92"/>
      <c r="AL132" s="93"/>
      <c r="AM132" s="32" t="str">
        <f>IF(COUNTIF(AM10:AM81,"ÉÉ(Z)")=0,"",COUNTIF(AM10:AM81,"ÉÉ(Z)"))</f>
        <v/>
      </c>
      <c r="AN132" s="91"/>
      <c r="AO132" s="92"/>
      <c r="AP132" s="92"/>
      <c r="AQ132" s="92"/>
      <c r="AR132" s="93"/>
      <c r="AS132" s="32" t="str">
        <f>IF(COUNTIF(AS10:AS81,"ÉÉ(Z)")=0,"",COUNTIF(AS10:AS81,"ÉÉ(Z)"))</f>
        <v/>
      </c>
      <c r="AT132" s="91"/>
      <c r="AU132" s="92"/>
      <c r="AV132" s="92"/>
      <c r="AW132" s="92"/>
      <c r="AX132" s="93"/>
      <c r="AY132" s="32" t="str">
        <f>IF(COUNTIF(AY10:AY81,"ÉÉ(Z)")=0,"",COUNTIF(AY10:AY81,"ÉÉ(Z)"))</f>
        <v/>
      </c>
      <c r="AZ132" s="94"/>
      <c r="BA132" s="92"/>
      <c r="BB132" s="92"/>
      <c r="BC132" s="92"/>
      <c r="BD132" s="93"/>
      <c r="BE132" s="90" t="str">
        <f t="shared" si="102"/>
        <v/>
      </c>
    </row>
    <row r="133" spans="1:57" s="25" customFormat="1" ht="15.75" customHeight="1" x14ac:dyDescent="0.3">
      <c r="A133" s="34"/>
      <c r="B133" s="14"/>
      <c r="C133" s="29" t="s">
        <v>60</v>
      </c>
      <c r="D133" s="30"/>
      <c r="E133" s="31"/>
      <c r="F133" s="31"/>
      <c r="G133" s="31"/>
      <c r="H133" s="7"/>
      <c r="I133" s="32">
        <f>IF(COUNTIF(I10:I81,"GYJ")=0,"",COUNTIF(I10:I81,"GYJ"))</f>
        <v>7</v>
      </c>
      <c r="J133" s="30"/>
      <c r="K133" s="31"/>
      <c r="L133" s="31"/>
      <c r="M133" s="31"/>
      <c r="N133" s="7"/>
      <c r="O133" s="32">
        <f>IF(COUNTIF(O10:O81,"GYJ")=0,"",COUNTIF(O10:O81,"GYJ"))</f>
        <v>7</v>
      </c>
      <c r="P133" s="30"/>
      <c r="Q133" s="31"/>
      <c r="R133" s="31"/>
      <c r="S133" s="31"/>
      <c r="T133" s="7"/>
      <c r="U133" s="32">
        <f>IF(COUNTIF(U10:U81,"GYJ")=0,"",COUNTIF(U10:U81,"GYJ"))</f>
        <v>4</v>
      </c>
      <c r="V133" s="30"/>
      <c r="W133" s="31"/>
      <c r="X133" s="31"/>
      <c r="Y133" s="31"/>
      <c r="Z133" s="7"/>
      <c r="AA133" s="32">
        <f>IF(COUNTIF(AA10:AA81,"GYJ")=0,"",COUNTIF(AA10:AA81,"GYJ"))</f>
        <v>5</v>
      </c>
      <c r="AB133" s="30"/>
      <c r="AC133" s="31"/>
      <c r="AD133" s="31"/>
      <c r="AE133" s="31"/>
      <c r="AF133" s="7"/>
      <c r="AG133" s="32">
        <f>IF(COUNTIF(AG10:AG81,"GYJ")=0,"",COUNTIF(AG10:AG81,"GYJ"))</f>
        <v>1</v>
      </c>
      <c r="AH133" s="30"/>
      <c r="AI133" s="31"/>
      <c r="AJ133" s="31"/>
      <c r="AK133" s="31"/>
      <c r="AL133" s="7"/>
      <c r="AM133" s="32">
        <f>IF(COUNTIF(AM10:AM81,"GYJ")=0,"",COUNTIF(AM10:AM81,"GYJ"))</f>
        <v>3</v>
      </c>
      <c r="AN133" s="30"/>
      <c r="AO133" s="31"/>
      <c r="AP133" s="31"/>
      <c r="AQ133" s="31"/>
      <c r="AR133" s="7"/>
      <c r="AS133" s="32">
        <f>IF(COUNTIF(AS10:AS81,"GYJ")=0,"",COUNTIF(AS10:AS81,"GYJ"))</f>
        <v>2</v>
      </c>
      <c r="AT133" s="30"/>
      <c r="AU133" s="31"/>
      <c r="AV133" s="31"/>
      <c r="AW133" s="31"/>
      <c r="AX133" s="7"/>
      <c r="AY133" s="32" t="str">
        <f>IF(COUNTIF(AY10:AY81,"GYJ")=0,"",COUNTIF(AY10:AY81,"GYJ"))</f>
        <v/>
      </c>
      <c r="AZ133" s="33"/>
      <c r="BA133" s="31"/>
      <c r="BB133" s="31"/>
      <c r="BC133" s="31"/>
      <c r="BD133" s="7"/>
      <c r="BE133" s="90">
        <f t="shared" si="102"/>
        <v>29</v>
      </c>
    </row>
    <row r="134" spans="1:57" s="25" customFormat="1" ht="15.75" customHeight="1" x14ac:dyDescent="0.3">
      <c r="A134" s="34"/>
      <c r="B134" s="14"/>
      <c r="C134" s="29" t="s">
        <v>61</v>
      </c>
      <c r="D134" s="30"/>
      <c r="E134" s="31"/>
      <c r="F134" s="31"/>
      <c r="G134" s="31"/>
      <c r="H134" s="7"/>
      <c r="I134" s="32" t="str">
        <f>IF(COUNTIF(I10:I81,"GYJ(Z)")=0,"",COUNTIF(I10:I81,"GYJ(Z)"))</f>
        <v/>
      </c>
      <c r="J134" s="30"/>
      <c r="K134" s="31"/>
      <c r="L134" s="31"/>
      <c r="M134" s="31"/>
      <c r="N134" s="7"/>
      <c r="O134" s="32" t="str">
        <f>IF(COUNTIF(O10:O81,"GYJ(Z)")=0,"",COUNTIF(O10:O81,"GYJ(Z)"))</f>
        <v/>
      </c>
      <c r="P134" s="30"/>
      <c r="Q134" s="31"/>
      <c r="R134" s="31"/>
      <c r="S134" s="31"/>
      <c r="T134" s="7"/>
      <c r="U134" s="32" t="str">
        <f>IF(COUNTIF(U10:U81,"GYJ(Z)")=0,"",COUNTIF(U10:U81,"GYJ(Z)"))</f>
        <v/>
      </c>
      <c r="V134" s="30"/>
      <c r="W134" s="31"/>
      <c r="X134" s="31"/>
      <c r="Y134" s="31"/>
      <c r="Z134" s="7"/>
      <c r="AA134" s="32" t="str">
        <f>IF(COUNTIF(AA10:AA81,"GYJ(Z)")=0,"",COUNTIF(AA10:AA81,"GYJ(Z)"))</f>
        <v/>
      </c>
      <c r="AB134" s="30"/>
      <c r="AC134" s="31"/>
      <c r="AD134" s="31"/>
      <c r="AE134" s="31"/>
      <c r="AF134" s="7"/>
      <c r="AG134" s="32" t="str">
        <f>IF(COUNTIF(AG10:AG81,"GYJ(Z)")=0,"",COUNTIF(AG10:AG81,"GYJ(Z)"))</f>
        <v/>
      </c>
      <c r="AH134" s="30"/>
      <c r="AI134" s="31"/>
      <c r="AJ134" s="31"/>
      <c r="AK134" s="31"/>
      <c r="AL134" s="7"/>
      <c r="AM134" s="32" t="str">
        <f>IF(COUNTIF(AM10:AM81,"GYJ(Z)")=0,"",COUNTIF(AM10:AM81,"GYJ(Z)"))</f>
        <v/>
      </c>
      <c r="AN134" s="30"/>
      <c r="AO134" s="31"/>
      <c r="AP134" s="31"/>
      <c r="AQ134" s="31"/>
      <c r="AR134" s="7"/>
      <c r="AS134" s="32" t="str">
        <f>IF(COUNTIF(AS10:AS81,"GYJ(Z)")=0,"",COUNTIF(AS10:AS81,"GYJ(Z)"))</f>
        <v/>
      </c>
      <c r="AT134" s="30"/>
      <c r="AU134" s="31"/>
      <c r="AV134" s="31"/>
      <c r="AW134" s="31"/>
      <c r="AX134" s="7"/>
      <c r="AY134" s="32" t="str">
        <f>IF(COUNTIF(AY10:AY81,"GYJ(Z)")=0,"",COUNTIF(AY10:AY81,"GYJ(Z)"))</f>
        <v/>
      </c>
      <c r="AZ134" s="33"/>
      <c r="BA134" s="31"/>
      <c r="BB134" s="31"/>
      <c r="BC134" s="31"/>
      <c r="BD134" s="7"/>
      <c r="BE134" s="90" t="str">
        <f t="shared" si="102"/>
        <v/>
      </c>
    </row>
    <row r="135" spans="1:57" s="25" customFormat="1" ht="15.75" customHeight="1" x14ac:dyDescent="0.3">
      <c r="A135" s="34"/>
      <c r="B135" s="14"/>
      <c r="C135" s="29" t="s">
        <v>32</v>
      </c>
      <c r="D135" s="30"/>
      <c r="E135" s="31"/>
      <c r="F135" s="31"/>
      <c r="G135" s="31"/>
      <c r="H135" s="7"/>
      <c r="I135" s="32">
        <f>IF(COUNTIF(I10:I81,"K")=0,"",COUNTIF(I10:I81,"K"))</f>
        <v>2</v>
      </c>
      <c r="J135" s="30"/>
      <c r="K135" s="31"/>
      <c r="L135" s="31"/>
      <c r="M135" s="31"/>
      <c r="N135" s="7"/>
      <c r="O135" s="32">
        <f>IF(COUNTIF(O10:O81,"K")=0,"",COUNTIF(O10:O81,"K"))</f>
        <v>2</v>
      </c>
      <c r="P135" s="30"/>
      <c r="Q135" s="31"/>
      <c r="R135" s="31"/>
      <c r="S135" s="31"/>
      <c r="T135" s="7"/>
      <c r="U135" s="32">
        <f>IF(COUNTIF(U10:U81,"K")=0,"",COUNTIF(U10:U81,"K"))</f>
        <v>2</v>
      </c>
      <c r="V135" s="30"/>
      <c r="W135" s="31"/>
      <c r="X135" s="31"/>
      <c r="Y135" s="31"/>
      <c r="Z135" s="7"/>
      <c r="AA135" s="32">
        <f>IF(COUNTIF(AA10:AA81,"K")=0,"",COUNTIF(AA10:AA81,"K"))</f>
        <v>3</v>
      </c>
      <c r="AB135" s="30"/>
      <c r="AC135" s="31"/>
      <c r="AD135" s="31"/>
      <c r="AE135" s="31"/>
      <c r="AF135" s="7"/>
      <c r="AG135" s="32" t="str">
        <f>IF(COUNTIF(AG10:AG81,"K")=0,"",COUNTIF(AG10:AG81,"K"))</f>
        <v/>
      </c>
      <c r="AH135" s="30"/>
      <c r="AI135" s="31"/>
      <c r="AJ135" s="31"/>
      <c r="AK135" s="31"/>
      <c r="AL135" s="7"/>
      <c r="AM135" s="32" t="str">
        <f>IF(COUNTIF(AM10:AM81,"K")=0,"",COUNTIF(AM10:AM81,"K"))</f>
        <v/>
      </c>
      <c r="AN135" s="30"/>
      <c r="AO135" s="31"/>
      <c r="AP135" s="31"/>
      <c r="AQ135" s="31"/>
      <c r="AR135" s="7"/>
      <c r="AS135" s="32">
        <f>IF(COUNTIF(AS10:AS81,"K")=0,"",COUNTIF(AS10:AS81,"K"))</f>
        <v>1</v>
      </c>
      <c r="AT135" s="30"/>
      <c r="AU135" s="31"/>
      <c r="AV135" s="31"/>
      <c r="AW135" s="31"/>
      <c r="AX135" s="7"/>
      <c r="AY135" s="32" t="str">
        <f>IF(COUNTIF(AY10:AY81,"K")=0,"",COUNTIF(AY10:AY81,"K"))</f>
        <v/>
      </c>
      <c r="AZ135" s="33"/>
      <c r="BA135" s="31"/>
      <c r="BB135" s="31"/>
      <c r="BC135" s="31"/>
      <c r="BD135" s="7"/>
      <c r="BE135" s="90">
        <f t="shared" si="102"/>
        <v>10</v>
      </c>
    </row>
    <row r="136" spans="1:57" s="25" customFormat="1" ht="15.75" customHeight="1" x14ac:dyDescent="0.3">
      <c r="A136" s="34"/>
      <c r="B136" s="14"/>
      <c r="C136" s="29" t="s">
        <v>33</v>
      </c>
      <c r="D136" s="30"/>
      <c r="E136" s="31"/>
      <c r="F136" s="31"/>
      <c r="G136" s="31"/>
      <c r="H136" s="7"/>
      <c r="I136" s="32" t="str">
        <f>IF(COUNTIF(I10:I81,"K(Z)")=0,"",COUNTIF(I10:I81,"K(Z)"))</f>
        <v/>
      </c>
      <c r="J136" s="30"/>
      <c r="K136" s="31"/>
      <c r="L136" s="31"/>
      <c r="M136" s="31"/>
      <c r="N136" s="7"/>
      <c r="O136" s="32" t="str">
        <f>IF(COUNTIF(O10:O81,"K(Z)")=0,"",COUNTIF(O10:O81,"K(Z)"))</f>
        <v/>
      </c>
      <c r="P136" s="30"/>
      <c r="Q136" s="31"/>
      <c r="R136" s="31"/>
      <c r="S136" s="31"/>
      <c r="T136" s="7"/>
      <c r="U136" s="32" t="str">
        <f>IF(COUNTIF(U10:U81,"K(Z)")=0,"",COUNTIF(U10:U81,"K(Z)"))</f>
        <v/>
      </c>
      <c r="V136" s="30"/>
      <c r="W136" s="31"/>
      <c r="X136" s="31"/>
      <c r="Y136" s="31"/>
      <c r="Z136" s="7"/>
      <c r="AA136" s="32">
        <f>IF(COUNTIF(AA10:AA81,"K(Z)")=0,"",COUNTIF(AA10:AA81,"K(Z)"))</f>
        <v>2</v>
      </c>
      <c r="AB136" s="30"/>
      <c r="AC136" s="31"/>
      <c r="AD136" s="31"/>
      <c r="AE136" s="31"/>
      <c r="AF136" s="7"/>
      <c r="AG136" s="32" t="str">
        <f>IF(COUNTIF(AG10:AG81,"K(Z)")=0,"",COUNTIF(AG10:AG81,"K(Z)"))</f>
        <v/>
      </c>
      <c r="AH136" s="30"/>
      <c r="AI136" s="31"/>
      <c r="AJ136" s="31"/>
      <c r="AK136" s="31"/>
      <c r="AL136" s="7"/>
      <c r="AM136" s="32" t="str">
        <f>IF(COUNTIF(AM10:AM81,"K(Z)")=0,"",COUNTIF(AM10:AM81,"K(Z)"))</f>
        <v/>
      </c>
      <c r="AN136" s="30"/>
      <c r="AO136" s="31"/>
      <c r="AP136" s="31"/>
      <c r="AQ136" s="31"/>
      <c r="AR136" s="7"/>
      <c r="AS136" s="32" t="str">
        <f>IF(COUNTIF(AS10:AS81,"K(Z)")=0,"",COUNTIF(AS10:AS81,"K(Z)"))</f>
        <v/>
      </c>
      <c r="AT136" s="30"/>
      <c r="AU136" s="31"/>
      <c r="AV136" s="31"/>
      <c r="AW136" s="31"/>
      <c r="AX136" s="7"/>
      <c r="AY136" s="32" t="str">
        <f>IF(COUNTIF(AY10:AY81,"K(Z)")=0,"",COUNTIF(AY10:AY81,"K(Z)"))</f>
        <v/>
      </c>
      <c r="AZ136" s="33"/>
      <c r="BA136" s="31"/>
      <c r="BB136" s="31"/>
      <c r="BC136" s="31"/>
      <c r="BD136" s="7"/>
      <c r="BE136" s="90">
        <f t="shared" si="102"/>
        <v>2</v>
      </c>
    </row>
    <row r="137" spans="1:57" s="25" customFormat="1" ht="15.75" customHeight="1" x14ac:dyDescent="0.3">
      <c r="A137" s="34"/>
      <c r="B137" s="14"/>
      <c r="C137" s="29" t="s">
        <v>23</v>
      </c>
      <c r="D137" s="30"/>
      <c r="E137" s="31"/>
      <c r="F137" s="31"/>
      <c r="G137" s="31"/>
      <c r="H137" s="7"/>
      <c r="I137" s="32" t="str">
        <f>IF(COUNTIF(I10:I81,"AV")=0,"",COUNTIF(I10:I81,"AV"))</f>
        <v/>
      </c>
      <c r="J137" s="30"/>
      <c r="K137" s="31"/>
      <c r="L137" s="31"/>
      <c r="M137" s="31"/>
      <c r="N137" s="7"/>
      <c r="O137" s="32" t="str">
        <f>IF(COUNTIF(O10:O81,"AV")=0,"",COUNTIF(O10:O81,"AV"))</f>
        <v/>
      </c>
      <c r="P137" s="30"/>
      <c r="Q137" s="31"/>
      <c r="R137" s="31"/>
      <c r="S137" s="31"/>
      <c r="T137" s="7"/>
      <c r="U137" s="32" t="str">
        <f>IF(COUNTIF(U10:U81,"AV")=0,"",COUNTIF(U10:U81,"AV"))</f>
        <v/>
      </c>
      <c r="V137" s="30"/>
      <c r="W137" s="31"/>
      <c r="X137" s="31"/>
      <c r="Y137" s="31"/>
      <c r="Z137" s="7"/>
      <c r="AA137" s="32" t="str">
        <f>IF(COUNTIF(AA10:AA81,"AV")=0,"",COUNTIF(AA10:AA81,"AV"))</f>
        <v/>
      </c>
      <c r="AB137" s="30"/>
      <c r="AC137" s="31"/>
      <c r="AD137" s="31"/>
      <c r="AE137" s="31"/>
      <c r="AF137" s="7"/>
      <c r="AG137" s="32" t="str">
        <f>IF(COUNTIF(AG10:AG81,"AV")=0,"",COUNTIF(AG10:AG81,"AV"))</f>
        <v/>
      </c>
      <c r="AH137" s="30"/>
      <c r="AI137" s="31"/>
      <c r="AJ137" s="31"/>
      <c r="AK137" s="31"/>
      <c r="AL137" s="7"/>
      <c r="AM137" s="32" t="str">
        <f>IF(COUNTIF(AM10:AM81,"AV")=0,"",COUNTIF(AM10:AM81,"AV"))</f>
        <v/>
      </c>
      <c r="AN137" s="30"/>
      <c r="AO137" s="31"/>
      <c r="AP137" s="31"/>
      <c r="AQ137" s="31"/>
      <c r="AR137" s="7"/>
      <c r="AS137" s="32" t="str">
        <f>IF(COUNTIF(AS10:AS81,"AV")=0,"",COUNTIF(AS10:AS81,"AV"))</f>
        <v/>
      </c>
      <c r="AT137" s="30"/>
      <c r="AU137" s="31"/>
      <c r="AV137" s="31"/>
      <c r="AW137" s="31"/>
      <c r="AX137" s="7"/>
      <c r="AY137" s="32" t="str">
        <f>IF(COUNTIF(AY10:AY81,"AV")=0,"",COUNTIF(AY10:AY81,"AV"))</f>
        <v/>
      </c>
      <c r="AZ137" s="33"/>
      <c r="BA137" s="31"/>
      <c r="BB137" s="31"/>
      <c r="BC137" s="31"/>
      <c r="BD137" s="7"/>
      <c r="BE137" s="90" t="str">
        <f t="shared" si="102"/>
        <v/>
      </c>
    </row>
    <row r="138" spans="1:57" s="25" customFormat="1" ht="15.75" customHeight="1" x14ac:dyDescent="0.3">
      <c r="A138" s="34"/>
      <c r="B138" s="14"/>
      <c r="C138" s="29" t="s">
        <v>62</v>
      </c>
      <c r="D138" s="30"/>
      <c r="E138" s="31"/>
      <c r="F138" s="31"/>
      <c r="G138" s="31"/>
      <c r="H138" s="7"/>
      <c r="I138" s="32" t="str">
        <f>IF(COUNTIF(I10:I81,"KV")=0,"",COUNTIF(I10:I81,"KV"))</f>
        <v/>
      </c>
      <c r="J138" s="30"/>
      <c r="K138" s="31"/>
      <c r="L138" s="31"/>
      <c r="M138" s="31"/>
      <c r="N138" s="7"/>
      <c r="O138" s="32" t="str">
        <f>IF(COUNTIF(O10:O81,"KV")=0,"",COUNTIF(O10:O81,"KV"))</f>
        <v/>
      </c>
      <c r="P138" s="30"/>
      <c r="Q138" s="31"/>
      <c r="R138" s="31"/>
      <c r="S138" s="31"/>
      <c r="T138" s="7"/>
      <c r="U138" s="32" t="str">
        <f>IF(COUNTIF(U10:U81,"KV")=0,"",COUNTIF(U10:U81,"KV"))</f>
        <v/>
      </c>
      <c r="V138" s="30"/>
      <c r="W138" s="31"/>
      <c r="X138" s="31"/>
      <c r="Y138" s="31"/>
      <c r="Z138" s="7"/>
      <c r="AA138" s="32" t="str">
        <f>IF(COUNTIF(AA10:AA81,"KV")=0,"",COUNTIF(AA10:AA81,"KV"))</f>
        <v/>
      </c>
      <c r="AB138" s="30"/>
      <c r="AC138" s="31"/>
      <c r="AD138" s="31"/>
      <c r="AE138" s="31"/>
      <c r="AF138" s="7"/>
      <c r="AG138" s="32" t="str">
        <f>IF(COUNTIF(AG10:AG81,"KV")=0,"",COUNTIF(AG10:AG81,"KV"))</f>
        <v/>
      </c>
      <c r="AH138" s="30"/>
      <c r="AI138" s="31"/>
      <c r="AJ138" s="31"/>
      <c r="AK138" s="31"/>
      <c r="AL138" s="7"/>
      <c r="AM138" s="32" t="str">
        <f>IF(COUNTIF(AM10:AM81,"KV")=0,"",COUNTIF(AM10:AM81,"KV"))</f>
        <v/>
      </c>
      <c r="AN138" s="30"/>
      <c r="AO138" s="31"/>
      <c r="AP138" s="31"/>
      <c r="AQ138" s="31"/>
      <c r="AR138" s="7"/>
      <c r="AS138" s="32" t="str">
        <f>IF(COUNTIF(AS10:AS81,"KV")=0,"",COUNTIF(AS10:AS81,"KV"))</f>
        <v/>
      </c>
      <c r="AT138" s="30"/>
      <c r="AU138" s="31"/>
      <c r="AV138" s="31"/>
      <c r="AW138" s="31"/>
      <c r="AX138" s="7"/>
      <c r="AY138" s="32" t="str">
        <f>IF(COUNTIF(AY10:AY81,"KV")=0,"",COUNTIF(AY10:AY81,"KV"))</f>
        <v/>
      </c>
      <c r="AZ138" s="33"/>
      <c r="BA138" s="31"/>
      <c r="BB138" s="31"/>
      <c r="BC138" s="31"/>
      <c r="BD138" s="7"/>
      <c r="BE138" s="90" t="str">
        <f t="shared" si="102"/>
        <v/>
      </c>
    </row>
    <row r="139" spans="1:57" s="25" customFormat="1" ht="15.75" customHeight="1" x14ac:dyDescent="0.3">
      <c r="A139" s="36"/>
      <c r="B139" s="17"/>
      <c r="C139" s="37" t="s">
        <v>63</v>
      </c>
      <c r="D139" s="38"/>
      <c r="E139" s="39"/>
      <c r="F139" s="39"/>
      <c r="G139" s="39"/>
      <c r="H139" s="16"/>
      <c r="I139" s="32" t="str">
        <f>IF(COUNTIF(I10:I81,"SZG")=0,"",COUNTIF(I10:I81,"SZG"))</f>
        <v/>
      </c>
      <c r="J139" s="38"/>
      <c r="K139" s="39"/>
      <c r="L139" s="39"/>
      <c r="M139" s="39"/>
      <c r="N139" s="16"/>
      <c r="O139" s="32" t="str">
        <f>IF(COUNTIF(O10:O81,"SZG")=0,"",COUNTIF(O10:O81,"SZG"))</f>
        <v/>
      </c>
      <c r="P139" s="38"/>
      <c r="Q139" s="39"/>
      <c r="R139" s="39"/>
      <c r="S139" s="39"/>
      <c r="T139" s="16"/>
      <c r="U139" s="32" t="str">
        <f>IF(COUNTIF(U10:U81,"SZG")=0,"",COUNTIF(U10:U81,"SZG"))</f>
        <v/>
      </c>
      <c r="V139" s="38"/>
      <c r="W139" s="39"/>
      <c r="X139" s="39"/>
      <c r="Y139" s="39"/>
      <c r="Z139" s="16"/>
      <c r="AA139" s="32" t="str">
        <f>IF(COUNTIF(AA10:AA81,"SZG")=0,"",COUNTIF(AA10:AA81,"SZG"))</f>
        <v/>
      </c>
      <c r="AB139" s="38"/>
      <c r="AC139" s="39"/>
      <c r="AD139" s="39"/>
      <c r="AE139" s="39"/>
      <c r="AF139" s="16"/>
      <c r="AG139" s="32" t="str">
        <f>IF(COUNTIF(AG10:AG81,"SZG")=0,"",COUNTIF(AG10:AG81,"SZG"))</f>
        <v/>
      </c>
      <c r="AH139" s="38"/>
      <c r="AI139" s="39"/>
      <c r="AJ139" s="39"/>
      <c r="AK139" s="39"/>
      <c r="AL139" s="16"/>
      <c r="AM139" s="32" t="str">
        <f>IF(COUNTIF(AM10:AM81,"SZG")=0,"",COUNTIF(AM10:AM81,"SZG"))</f>
        <v/>
      </c>
      <c r="AN139" s="38"/>
      <c r="AO139" s="39"/>
      <c r="AP139" s="39"/>
      <c r="AQ139" s="39"/>
      <c r="AR139" s="16"/>
      <c r="AS139" s="32" t="str">
        <f>IF(COUNTIF(AS10:AS81,"SZG")=0,"",COUNTIF(AS10:AS81,"SZG"))</f>
        <v/>
      </c>
      <c r="AT139" s="38"/>
      <c r="AU139" s="39"/>
      <c r="AV139" s="39"/>
      <c r="AW139" s="39"/>
      <c r="AX139" s="16"/>
      <c r="AY139" s="32" t="str">
        <f>IF(COUNTIF(AY10:AY81,"SZG")=0,"",COUNTIF(AY10:AY81,"SZG"))</f>
        <v/>
      </c>
      <c r="AZ139" s="33"/>
      <c r="BA139" s="31"/>
      <c r="BB139" s="31"/>
      <c r="BC139" s="31"/>
      <c r="BD139" s="7"/>
      <c r="BE139" s="90" t="str">
        <f t="shared" si="102"/>
        <v/>
      </c>
    </row>
    <row r="140" spans="1:57" s="25" customFormat="1" ht="15.75" customHeight="1" x14ac:dyDescent="0.3">
      <c r="A140" s="36"/>
      <c r="B140" s="17"/>
      <c r="C140" s="37" t="s">
        <v>64</v>
      </c>
      <c r="D140" s="38"/>
      <c r="E140" s="39"/>
      <c r="F140" s="39"/>
      <c r="G140" s="39"/>
      <c r="H140" s="16"/>
      <c r="I140" s="32" t="str">
        <f>IF(COUNTIF(I10:I81,"ZV")=0,"",COUNTIF(I10:I81,"ZV"))</f>
        <v/>
      </c>
      <c r="J140" s="38"/>
      <c r="K140" s="39"/>
      <c r="L140" s="39"/>
      <c r="M140" s="39"/>
      <c r="N140" s="16"/>
      <c r="O140" s="32" t="str">
        <f>IF(COUNTIF(O10:O81,"ZV")=0,"",COUNTIF(O10:O81,"ZV"))</f>
        <v/>
      </c>
      <c r="P140" s="38"/>
      <c r="Q140" s="39"/>
      <c r="R140" s="39"/>
      <c r="S140" s="39"/>
      <c r="T140" s="16"/>
      <c r="U140" s="32" t="str">
        <f>IF(COUNTIF(U10:U81,"ZV")=0,"",COUNTIF(U10:U81,"ZV"))</f>
        <v/>
      </c>
      <c r="V140" s="38"/>
      <c r="W140" s="39"/>
      <c r="X140" s="39"/>
      <c r="Y140" s="39"/>
      <c r="Z140" s="16"/>
      <c r="AA140" s="32" t="str">
        <f>IF(COUNTIF(AA10:AA81,"ZV")=0,"",COUNTIF(AA10:AA81,"ZV"))</f>
        <v/>
      </c>
      <c r="AB140" s="38"/>
      <c r="AC140" s="39"/>
      <c r="AD140" s="39"/>
      <c r="AE140" s="39"/>
      <c r="AF140" s="16"/>
      <c r="AG140" s="32" t="str">
        <f>IF(COUNTIF(AG10:AG81,"ZV")=0,"",COUNTIF(AG10:AG81,"ZV"))</f>
        <v/>
      </c>
      <c r="AH140" s="38"/>
      <c r="AI140" s="39"/>
      <c r="AJ140" s="39"/>
      <c r="AK140" s="39"/>
      <c r="AL140" s="16"/>
      <c r="AM140" s="32" t="str">
        <f>IF(COUNTIF(AM10:AM81,"ZV")=0,"",COUNTIF(AM10:AM81,"ZV"))</f>
        <v/>
      </c>
      <c r="AN140" s="38"/>
      <c r="AO140" s="39"/>
      <c r="AP140" s="39"/>
      <c r="AQ140" s="39"/>
      <c r="AR140" s="16"/>
      <c r="AS140" s="32" t="str">
        <f>IF(COUNTIF(AS10:AS81,"ZV")=0,"",COUNTIF(AS10:AS81,"ZV"))</f>
        <v/>
      </c>
      <c r="AT140" s="38"/>
      <c r="AU140" s="39"/>
      <c r="AV140" s="39"/>
      <c r="AW140" s="39"/>
      <c r="AX140" s="16"/>
      <c r="AY140" s="32" t="str">
        <f>IF(COUNTIF(AY10:AY81,"ZV")=0,"",COUNTIF(AY10:AY81,"ZV"))</f>
        <v/>
      </c>
      <c r="AZ140" s="33"/>
      <c r="BA140" s="31"/>
      <c r="BB140" s="31"/>
      <c r="BC140" s="31"/>
      <c r="BD140" s="7"/>
      <c r="BE140" s="90" t="str">
        <f t="shared" si="102"/>
        <v/>
      </c>
    </row>
    <row r="141" spans="1:57" s="25" customFormat="1" ht="15.75" customHeight="1" thickBot="1" x14ac:dyDescent="0.35">
      <c r="A141" s="40"/>
      <c r="B141" s="26"/>
      <c r="C141" s="27" t="s">
        <v>24</v>
      </c>
      <c r="D141" s="41"/>
      <c r="E141" s="42"/>
      <c r="F141" s="42"/>
      <c r="G141" s="42"/>
      <c r="H141" s="43"/>
      <c r="I141" s="44">
        <f>IF(SUM(I129:I140)=0,"",SUM(I129:I140))</f>
        <v>14</v>
      </c>
      <c r="J141" s="41"/>
      <c r="K141" s="42"/>
      <c r="L141" s="42"/>
      <c r="M141" s="42"/>
      <c r="N141" s="43"/>
      <c r="O141" s="44">
        <f>IF(SUM(O129:O140)=0,"",SUM(O129:O140))</f>
        <v>12</v>
      </c>
      <c r="P141" s="41"/>
      <c r="Q141" s="42"/>
      <c r="R141" s="42"/>
      <c r="S141" s="42"/>
      <c r="T141" s="43"/>
      <c r="U141" s="44">
        <f>IF(SUM(U129:U140)=0,"",SUM(U129:U140))</f>
        <v>10</v>
      </c>
      <c r="V141" s="41"/>
      <c r="W141" s="42"/>
      <c r="X141" s="42"/>
      <c r="Y141" s="42"/>
      <c r="Z141" s="43"/>
      <c r="AA141" s="44">
        <f>IF(SUM(AA129:AA140)=0,"",SUM(AA129:AA140))</f>
        <v>11</v>
      </c>
      <c r="AB141" s="41"/>
      <c r="AC141" s="42"/>
      <c r="AD141" s="42"/>
      <c r="AE141" s="42"/>
      <c r="AF141" s="43"/>
      <c r="AG141" s="44">
        <f>IF(SUM(AG129:AG140)=0,"",SUM(AG129:AG140))</f>
        <v>2</v>
      </c>
      <c r="AH141" s="41"/>
      <c r="AI141" s="42"/>
      <c r="AJ141" s="42"/>
      <c r="AK141" s="42"/>
      <c r="AL141" s="43"/>
      <c r="AM141" s="44">
        <f>IF(SUM(AM129:AM140)=0,"",SUM(AM129:AM140))</f>
        <v>4</v>
      </c>
      <c r="AN141" s="41"/>
      <c r="AO141" s="42"/>
      <c r="AP141" s="42"/>
      <c r="AQ141" s="42"/>
      <c r="AR141" s="43"/>
      <c r="AS141" s="44">
        <f>IF(SUM(AS129:AS140)=0,"",SUM(AS129:AS140))</f>
        <v>3</v>
      </c>
      <c r="AT141" s="41"/>
      <c r="AU141" s="42"/>
      <c r="AV141" s="42"/>
      <c r="AW141" s="42"/>
      <c r="AX141" s="43"/>
      <c r="AY141" s="44">
        <f>IF(SUM(AY129:AY140)=0,"",SUM(AY129:AY140))</f>
        <v>3</v>
      </c>
      <c r="AZ141" s="45"/>
      <c r="BA141" s="42"/>
      <c r="BB141" s="42"/>
      <c r="BC141" s="42"/>
      <c r="BD141" s="43"/>
      <c r="BE141" s="95">
        <f t="shared" si="102"/>
        <v>59</v>
      </c>
    </row>
    <row r="142" spans="1:57" s="25" customFormat="1" ht="15.75" customHeight="1" thickTop="1" x14ac:dyDescent="0.3">
      <c r="A142" s="46"/>
      <c r="B142" s="47"/>
      <c r="C142" s="47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</row>
    <row r="143" spans="1:57" s="25" customFormat="1" ht="15.75" customHeight="1" x14ac:dyDescent="0.3">
      <c r="A143" s="46"/>
      <c r="B143" s="47"/>
      <c r="C143" s="47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</row>
    <row r="144" spans="1:57" s="25" customFormat="1" ht="15.75" customHeight="1" x14ac:dyDescent="0.3">
      <c r="A144" s="46"/>
      <c r="B144" s="47"/>
      <c r="C144" s="47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</row>
    <row r="145" spans="1:57" s="25" customFormat="1" ht="15.75" customHeight="1" x14ac:dyDescent="0.3">
      <c r="A145" s="46"/>
      <c r="B145" s="47"/>
      <c r="C145" s="47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</row>
    <row r="146" spans="1:57" s="25" customFormat="1" ht="15.75" customHeight="1" x14ac:dyDescent="0.3">
      <c r="A146" s="46"/>
      <c r="B146" s="47"/>
      <c r="C146" s="47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</row>
    <row r="147" spans="1:57" s="25" customFormat="1" ht="15.75" customHeight="1" x14ac:dyDescent="0.3">
      <c r="A147" s="46"/>
      <c r="B147" s="47"/>
      <c r="C147" s="47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</row>
    <row r="148" spans="1:57" s="25" customFormat="1" ht="15.75" customHeight="1" x14ac:dyDescent="0.3">
      <c r="A148" s="46"/>
      <c r="B148" s="47"/>
      <c r="C148" s="47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</row>
    <row r="149" spans="1:57" s="25" customFormat="1" ht="15.75" customHeight="1" x14ac:dyDescent="0.3">
      <c r="A149" s="46"/>
      <c r="B149" s="47"/>
      <c r="C149" s="47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</row>
    <row r="150" spans="1:57" s="25" customFormat="1" ht="15.75" customHeight="1" x14ac:dyDescent="0.3">
      <c r="A150" s="46"/>
      <c r="B150" s="47"/>
      <c r="C150" s="47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</row>
    <row r="151" spans="1:57" s="25" customFormat="1" ht="15.75" customHeight="1" x14ac:dyDescent="0.3">
      <c r="A151" s="46"/>
      <c r="B151" s="47"/>
      <c r="C151" s="47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</row>
    <row r="152" spans="1:57" s="25" customFormat="1" ht="15.75" customHeight="1" x14ac:dyDescent="0.3">
      <c r="A152" s="46"/>
      <c r="B152" s="47"/>
      <c r="C152" s="47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</row>
    <row r="153" spans="1:57" s="25" customFormat="1" ht="15.75" customHeight="1" x14ac:dyDescent="0.3">
      <c r="A153" s="46"/>
      <c r="B153" s="47"/>
      <c r="C153" s="47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</row>
    <row r="154" spans="1:57" s="25" customFormat="1" ht="15.75" customHeight="1" x14ac:dyDescent="0.3">
      <c r="A154" s="46"/>
      <c r="B154" s="47"/>
      <c r="C154" s="47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</row>
    <row r="155" spans="1:57" s="25" customFormat="1" ht="15.75" customHeight="1" x14ac:dyDescent="0.3">
      <c r="A155" s="46"/>
      <c r="B155" s="47"/>
      <c r="C155" s="47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</row>
    <row r="156" spans="1:57" s="25" customFormat="1" ht="15.75" customHeight="1" x14ac:dyDescent="0.3">
      <c r="A156" s="46"/>
      <c r="B156" s="47"/>
      <c r="C156" s="47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</row>
    <row r="157" spans="1:57" s="25" customFormat="1" ht="15.75" customHeight="1" x14ac:dyDescent="0.3">
      <c r="A157" s="46"/>
      <c r="B157" s="47"/>
      <c r="C157" s="47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</row>
    <row r="158" spans="1:57" s="25" customFormat="1" ht="15.75" customHeight="1" x14ac:dyDescent="0.3">
      <c r="A158" s="46"/>
      <c r="B158" s="47"/>
      <c r="C158" s="47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</row>
    <row r="159" spans="1:57" s="25" customFormat="1" ht="15.75" customHeight="1" x14ac:dyDescent="0.3">
      <c r="A159" s="46"/>
      <c r="B159" s="47"/>
      <c r="C159" s="47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</row>
    <row r="160" spans="1:57" s="25" customFormat="1" ht="15.75" customHeight="1" x14ac:dyDescent="0.3">
      <c r="A160" s="46"/>
      <c r="B160" s="47"/>
      <c r="C160" s="47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</row>
    <row r="161" spans="1:57" s="25" customFormat="1" ht="15.75" customHeight="1" x14ac:dyDescent="0.3">
      <c r="A161" s="46"/>
      <c r="B161" s="47"/>
      <c r="C161" s="47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</row>
    <row r="162" spans="1:57" s="25" customFormat="1" ht="15.75" customHeight="1" x14ac:dyDescent="0.3">
      <c r="A162" s="46"/>
      <c r="B162" s="47"/>
      <c r="C162" s="47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</row>
    <row r="163" spans="1:57" s="25" customFormat="1" ht="15.75" customHeight="1" x14ac:dyDescent="0.3">
      <c r="A163" s="46"/>
      <c r="B163" s="47"/>
      <c r="C163" s="47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</row>
    <row r="164" spans="1:57" s="25" customFormat="1" ht="15.75" customHeight="1" x14ac:dyDescent="0.3">
      <c r="A164" s="46"/>
      <c r="B164" s="47"/>
      <c r="C164" s="47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</row>
    <row r="165" spans="1:57" s="25" customFormat="1" ht="15.75" customHeight="1" x14ac:dyDescent="0.3">
      <c r="A165" s="46"/>
      <c r="B165" s="47"/>
      <c r="C165" s="47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</row>
    <row r="166" spans="1:57" s="25" customFormat="1" ht="15.75" customHeight="1" x14ac:dyDescent="0.3">
      <c r="A166" s="46"/>
      <c r="B166" s="47"/>
      <c r="C166" s="47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</row>
    <row r="167" spans="1:57" s="25" customFormat="1" ht="15.75" customHeight="1" x14ac:dyDescent="0.3">
      <c r="A167" s="46"/>
      <c r="B167" s="47"/>
      <c r="C167" s="47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</row>
    <row r="168" spans="1:57" s="25" customFormat="1" ht="15.75" customHeight="1" x14ac:dyDescent="0.3">
      <c r="A168" s="46"/>
      <c r="B168" s="47"/>
      <c r="C168" s="47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</row>
    <row r="169" spans="1:57" s="25" customFormat="1" ht="15.75" customHeight="1" x14ac:dyDescent="0.3">
      <c r="A169" s="46"/>
      <c r="B169" s="47"/>
      <c r="C169" s="47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</row>
    <row r="170" spans="1:57" s="25" customFormat="1" ht="15.75" customHeight="1" x14ac:dyDescent="0.3">
      <c r="A170" s="46"/>
      <c r="B170" s="47"/>
      <c r="C170" s="47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</row>
    <row r="171" spans="1:57" s="25" customFormat="1" ht="15.75" customHeight="1" x14ac:dyDescent="0.3">
      <c r="A171" s="46"/>
      <c r="B171" s="47"/>
      <c r="C171" s="47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</row>
    <row r="172" spans="1:57" s="25" customFormat="1" ht="15.75" customHeight="1" x14ac:dyDescent="0.3">
      <c r="A172" s="46"/>
      <c r="B172" s="47"/>
      <c r="C172" s="47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</row>
    <row r="173" spans="1:57" s="25" customFormat="1" ht="15.75" customHeight="1" x14ac:dyDescent="0.3">
      <c r="A173" s="46"/>
      <c r="B173" s="47"/>
      <c r="C173" s="47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</row>
    <row r="174" spans="1:57" s="25" customFormat="1" ht="15.75" customHeight="1" x14ac:dyDescent="0.3">
      <c r="A174" s="46"/>
      <c r="B174" s="47"/>
      <c r="C174" s="47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</row>
    <row r="175" spans="1:57" s="25" customFormat="1" ht="15.75" customHeight="1" x14ac:dyDescent="0.3">
      <c r="A175" s="46"/>
      <c r="B175" s="47"/>
      <c r="C175" s="47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</row>
    <row r="176" spans="1:57" s="25" customFormat="1" ht="15.75" customHeight="1" x14ac:dyDescent="0.3">
      <c r="A176" s="46"/>
      <c r="B176" s="47"/>
      <c r="C176" s="47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</row>
    <row r="177" spans="1:57" s="25" customFormat="1" ht="15.75" customHeight="1" x14ac:dyDescent="0.3">
      <c r="A177" s="46"/>
      <c r="B177" s="47"/>
      <c r="C177" s="47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</row>
    <row r="178" spans="1:57" s="25" customFormat="1" ht="15.75" customHeight="1" x14ac:dyDescent="0.3">
      <c r="A178" s="46"/>
      <c r="B178" s="47"/>
      <c r="C178" s="47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</row>
    <row r="179" spans="1:57" s="25" customFormat="1" ht="15.75" customHeight="1" x14ac:dyDescent="0.3">
      <c r="A179" s="46"/>
      <c r="B179" s="47"/>
      <c r="C179" s="47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</row>
    <row r="180" spans="1:57" s="25" customFormat="1" ht="15.75" customHeight="1" x14ac:dyDescent="0.3">
      <c r="A180" s="46"/>
      <c r="B180" s="47"/>
      <c r="C180" s="47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</row>
    <row r="181" spans="1:57" s="25" customFormat="1" ht="15.75" customHeight="1" x14ac:dyDescent="0.3">
      <c r="A181" s="46"/>
      <c r="B181" s="47"/>
      <c r="C181" s="47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</row>
    <row r="182" spans="1:57" s="25" customFormat="1" ht="15.75" customHeight="1" x14ac:dyDescent="0.3">
      <c r="A182" s="46"/>
      <c r="B182" s="47"/>
      <c r="C182" s="47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</row>
    <row r="183" spans="1:57" s="25" customFormat="1" ht="15.75" customHeight="1" x14ac:dyDescent="0.3">
      <c r="A183" s="46"/>
      <c r="B183" s="47"/>
      <c r="C183" s="47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</row>
    <row r="184" spans="1:57" s="25" customFormat="1" ht="15.75" customHeight="1" x14ac:dyDescent="0.3">
      <c r="A184" s="46"/>
      <c r="B184" s="47"/>
      <c r="C184" s="47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</row>
    <row r="185" spans="1:57" s="25" customFormat="1" ht="15.75" customHeight="1" x14ac:dyDescent="0.3">
      <c r="A185" s="46"/>
      <c r="B185" s="47"/>
      <c r="C185" s="47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</row>
    <row r="186" spans="1:57" s="25" customFormat="1" ht="15.75" customHeight="1" x14ac:dyDescent="0.3">
      <c r="A186" s="46"/>
      <c r="B186" s="47"/>
      <c r="C186" s="47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</row>
    <row r="187" spans="1:57" s="25" customFormat="1" ht="15.75" customHeight="1" x14ac:dyDescent="0.3">
      <c r="A187" s="46"/>
      <c r="B187" s="47"/>
      <c r="C187" s="47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</row>
    <row r="188" spans="1:57" s="25" customFormat="1" ht="15.75" customHeight="1" x14ac:dyDescent="0.3">
      <c r="A188" s="46"/>
      <c r="B188" s="47"/>
      <c r="C188" s="47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</row>
    <row r="189" spans="1:57" s="25" customFormat="1" ht="15.75" customHeight="1" x14ac:dyDescent="0.3">
      <c r="A189" s="46"/>
      <c r="B189" s="47"/>
      <c r="C189" s="47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</row>
    <row r="190" spans="1:57" s="25" customFormat="1" ht="15.75" customHeight="1" x14ac:dyDescent="0.3">
      <c r="A190" s="46"/>
      <c r="B190" s="47"/>
      <c r="C190" s="47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</row>
    <row r="191" spans="1:57" s="25" customFormat="1" ht="15.75" customHeight="1" x14ac:dyDescent="0.3">
      <c r="A191" s="46"/>
      <c r="B191" s="47"/>
      <c r="C191" s="47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</row>
    <row r="192" spans="1:57" s="25" customFormat="1" ht="15.75" customHeight="1" x14ac:dyDescent="0.3">
      <c r="A192" s="46"/>
      <c r="B192" s="47"/>
      <c r="C192" s="47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</row>
    <row r="193" spans="1:59" s="25" customFormat="1" ht="15.75" customHeight="1" x14ac:dyDescent="0.3">
      <c r="A193" s="46"/>
      <c r="B193" s="47"/>
      <c r="C193" s="47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</row>
    <row r="194" spans="1:59" s="25" customFormat="1" ht="15.75" customHeight="1" x14ac:dyDescent="0.3">
      <c r="A194" s="46"/>
      <c r="B194" s="47"/>
      <c r="C194" s="47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</row>
    <row r="195" spans="1:59" s="25" customFormat="1" ht="15.75" customHeight="1" x14ac:dyDescent="0.3">
      <c r="A195" s="46"/>
      <c r="B195" s="47"/>
      <c r="C195" s="47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</row>
    <row r="196" spans="1:59" s="25" customFormat="1" ht="15.75" customHeight="1" x14ac:dyDescent="0.3">
      <c r="A196" s="46"/>
      <c r="B196" s="47"/>
      <c r="C196" s="47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</row>
    <row r="197" spans="1:59" s="25" customFormat="1" ht="15.75" customHeight="1" x14ac:dyDescent="0.3">
      <c r="A197" s="46"/>
      <c r="B197" s="47"/>
      <c r="C197" s="47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</row>
    <row r="198" spans="1:59" s="25" customFormat="1" ht="15.75" customHeight="1" x14ac:dyDescent="0.3">
      <c r="A198" s="46"/>
      <c r="B198" s="47"/>
      <c r="C198" s="47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</row>
    <row r="199" spans="1:59" s="25" customFormat="1" ht="15.75" customHeight="1" x14ac:dyDescent="0.3">
      <c r="A199" s="46"/>
      <c r="B199" s="47"/>
      <c r="C199" s="47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</row>
    <row r="200" spans="1:59" s="25" customFormat="1" ht="15.75" customHeight="1" x14ac:dyDescent="0.3">
      <c r="A200" s="46"/>
      <c r="B200" s="47"/>
      <c r="C200" s="47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</row>
    <row r="201" spans="1:59" ht="15.75" customHeight="1" x14ac:dyDescent="0.3">
      <c r="A201" s="46"/>
      <c r="B201" s="98"/>
      <c r="C201" s="98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25"/>
      <c r="BG201" s="25"/>
    </row>
    <row r="202" spans="1:59" ht="15.75" customHeight="1" x14ac:dyDescent="0.3">
      <c r="A202" s="46"/>
      <c r="B202" s="98"/>
      <c r="C202" s="98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25"/>
      <c r="BG202" s="25"/>
    </row>
    <row r="203" spans="1:59" ht="15.75" customHeight="1" x14ac:dyDescent="0.3">
      <c r="A203" s="46"/>
      <c r="B203" s="98"/>
      <c r="C203" s="98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25"/>
      <c r="BG203" s="25"/>
    </row>
    <row r="204" spans="1:59" ht="15.75" customHeight="1" x14ac:dyDescent="0.3">
      <c r="A204" s="46"/>
      <c r="B204" s="98"/>
      <c r="C204" s="98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25"/>
      <c r="BG204" s="25"/>
    </row>
    <row r="205" spans="1:59" ht="15.75" customHeight="1" x14ac:dyDescent="0.3">
      <c r="A205" s="46"/>
      <c r="B205" s="98"/>
      <c r="C205" s="98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25"/>
      <c r="BG205" s="25"/>
    </row>
    <row r="206" spans="1:59" ht="15.75" customHeight="1" x14ac:dyDescent="0.3">
      <c r="A206" s="46"/>
      <c r="B206" s="98"/>
      <c r="C206" s="98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25"/>
      <c r="BG206" s="25"/>
    </row>
    <row r="207" spans="1:59" ht="15.75" customHeight="1" x14ac:dyDescent="0.3">
      <c r="A207" s="46"/>
      <c r="B207" s="98"/>
      <c r="C207" s="98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25"/>
      <c r="BG207" s="25"/>
    </row>
    <row r="208" spans="1:59" ht="15.75" customHeight="1" x14ac:dyDescent="0.3">
      <c r="A208" s="46"/>
      <c r="B208" s="98"/>
      <c r="C208" s="98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25"/>
      <c r="BG208" s="25"/>
    </row>
    <row r="209" spans="1:57" ht="15.75" customHeight="1" x14ac:dyDescent="0.3">
      <c r="A209" s="46"/>
      <c r="B209" s="98"/>
      <c r="C209" s="98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</row>
    <row r="210" spans="1:57" ht="15.75" customHeight="1" x14ac:dyDescent="0.3">
      <c r="A210" s="48"/>
      <c r="B210" s="99"/>
      <c r="C210" s="99"/>
    </row>
    <row r="211" spans="1:57" ht="15.75" customHeight="1" x14ac:dyDescent="0.3">
      <c r="A211" s="48"/>
      <c r="B211" s="99"/>
      <c r="C211" s="99"/>
    </row>
    <row r="212" spans="1:57" ht="15.75" customHeight="1" x14ac:dyDescent="0.3">
      <c r="A212" s="48"/>
      <c r="B212" s="99"/>
      <c r="C212" s="99"/>
    </row>
    <row r="213" spans="1:57" ht="15.75" customHeight="1" x14ac:dyDescent="0.3">
      <c r="A213" s="48"/>
      <c r="B213" s="99"/>
      <c r="C213" s="99"/>
    </row>
    <row r="214" spans="1:57" ht="15.75" customHeight="1" x14ac:dyDescent="0.3">
      <c r="A214" s="48"/>
      <c r="B214" s="99"/>
      <c r="C214" s="99"/>
    </row>
    <row r="215" spans="1:57" ht="15.75" customHeight="1" x14ac:dyDescent="0.3">
      <c r="A215" s="48"/>
      <c r="B215" s="99"/>
      <c r="C215" s="99"/>
    </row>
    <row r="216" spans="1:57" ht="15.75" customHeight="1" x14ac:dyDescent="0.3">
      <c r="A216" s="48"/>
      <c r="B216" s="99"/>
      <c r="C216" s="99"/>
    </row>
    <row r="217" spans="1:57" ht="15.75" customHeight="1" x14ac:dyDescent="0.3">
      <c r="A217" s="48"/>
      <c r="B217" s="99"/>
      <c r="C217" s="9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1:57" ht="15.75" customHeight="1" x14ac:dyDescent="0.3">
      <c r="A218" s="48"/>
      <c r="B218" s="99"/>
      <c r="C218" s="9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1:57" ht="15.75" customHeight="1" x14ac:dyDescent="0.3">
      <c r="A219" s="48"/>
      <c r="B219" s="99"/>
      <c r="C219" s="9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1:57" ht="15.75" customHeight="1" x14ac:dyDescent="0.3">
      <c r="A220" s="48"/>
      <c r="B220" s="99"/>
      <c r="C220" s="9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1:57" ht="15.75" customHeight="1" x14ac:dyDescent="0.3">
      <c r="A221" s="48"/>
      <c r="B221" s="99"/>
      <c r="C221" s="9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1:57" ht="15.75" customHeight="1" x14ac:dyDescent="0.3">
      <c r="A222" s="48"/>
      <c r="B222" s="99"/>
      <c r="C222" s="9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1:57" ht="15.75" customHeight="1" x14ac:dyDescent="0.3">
      <c r="A223" s="48"/>
      <c r="B223" s="99"/>
      <c r="C223" s="9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1:57" ht="15.75" customHeight="1" x14ac:dyDescent="0.3">
      <c r="A224" s="48"/>
      <c r="B224" s="99"/>
      <c r="C224" s="9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1:57" ht="15.75" customHeight="1" x14ac:dyDescent="0.3">
      <c r="A225" s="48"/>
      <c r="B225" s="99"/>
      <c r="C225" s="9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1:57" ht="15.75" customHeight="1" x14ac:dyDescent="0.3">
      <c r="A226" s="48"/>
      <c r="B226" s="99"/>
      <c r="C226" s="9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1:57" ht="15.75" customHeight="1" x14ac:dyDescent="0.3">
      <c r="A227" s="48"/>
      <c r="B227" s="99"/>
      <c r="C227" s="9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1:57" ht="15.75" customHeight="1" x14ac:dyDescent="0.3">
      <c r="A228" s="48"/>
      <c r="B228" s="99"/>
      <c r="C228" s="9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1:57" ht="15.75" customHeight="1" x14ac:dyDescent="0.3">
      <c r="A229" s="48"/>
      <c r="B229" s="99"/>
      <c r="C229" s="9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1:57" ht="15.75" customHeight="1" x14ac:dyDescent="0.3">
      <c r="A230" s="48"/>
      <c r="B230" s="99"/>
      <c r="C230" s="9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1:57" ht="15.75" customHeight="1" x14ac:dyDescent="0.3">
      <c r="A231" s="48"/>
      <c r="B231" s="99"/>
      <c r="C231" s="9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1:57" ht="15.75" customHeight="1" x14ac:dyDescent="0.3">
      <c r="A232" s="48"/>
      <c r="B232" s="99"/>
      <c r="C232" s="9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1:57" ht="15.75" customHeight="1" x14ac:dyDescent="0.3">
      <c r="A233" s="48"/>
      <c r="B233" s="99"/>
      <c r="C233" s="9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1:57" ht="15.75" customHeight="1" x14ac:dyDescent="0.3">
      <c r="A234" s="48"/>
      <c r="B234" s="99"/>
      <c r="C234" s="9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1:57" x14ac:dyDescent="0.3">
      <c r="A235" s="48"/>
      <c r="B235" s="99"/>
      <c r="C235" s="9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1:57" x14ac:dyDescent="0.3">
      <c r="A236" s="48"/>
      <c r="B236" s="99"/>
      <c r="C236" s="9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1:57" x14ac:dyDescent="0.3">
      <c r="A237" s="48"/>
      <c r="B237" s="99"/>
      <c r="C237" s="9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1:57" x14ac:dyDescent="0.3">
      <c r="A238" s="48"/>
      <c r="B238" s="99"/>
      <c r="C238" s="9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1:57" x14ac:dyDescent="0.3">
      <c r="A239" s="48"/>
      <c r="B239" s="99"/>
      <c r="C239" s="9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1:57" x14ac:dyDescent="0.3">
      <c r="A240" s="48"/>
      <c r="B240" s="99"/>
      <c r="C240" s="9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1:57" x14ac:dyDescent="0.3">
      <c r="A241" s="48"/>
      <c r="B241" s="99"/>
      <c r="C241" s="9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1:57" x14ac:dyDescent="0.3">
      <c r="A242" s="48"/>
      <c r="B242" s="99"/>
      <c r="C242" s="9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1:57" x14ac:dyDescent="0.3">
      <c r="A243" s="48"/>
      <c r="B243" s="99"/>
      <c r="C243" s="9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1:57" x14ac:dyDescent="0.3">
      <c r="A244" s="48"/>
      <c r="B244" s="99"/>
      <c r="C244" s="9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1:57" x14ac:dyDescent="0.3">
      <c r="A245" s="48"/>
      <c r="B245" s="99"/>
      <c r="C245" s="9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1:57" x14ac:dyDescent="0.3">
      <c r="A246" s="48"/>
      <c r="B246" s="99"/>
      <c r="C246" s="9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1:57" x14ac:dyDescent="0.3">
      <c r="A247" s="48"/>
      <c r="B247" s="99"/>
      <c r="C247" s="9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1:57" x14ac:dyDescent="0.3">
      <c r="A248" s="48"/>
      <c r="B248" s="99"/>
      <c r="C248" s="9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1:57" x14ac:dyDescent="0.3">
      <c r="A249" s="48"/>
      <c r="B249" s="99"/>
      <c r="C249" s="9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1:57" x14ac:dyDescent="0.3">
      <c r="A250" s="48"/>
      <c r="B250" s="99"/>
      <c r="C250" s="9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1:57" x14ac:dyDescent="0.3">
      <c r="A251" s="48"/>
      <c r="B251" s="99"/>
      <c r="C251" s="9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1:57" x14ac:dyDescent="0.3">
      <c r="A252" s="48"/>
      <c r="B252" s="99"/>
      <c r="C252" s="9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57" x14ac:dyDescent="0.3">
      <c r="A253" s="48"/>
      <c r="B253" s="99"/>
      <c r="C253" s="9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57" x14ac:dyDescent="0.3">
      <c r="A254" s="48"/>
      <c r="B254" s="99"/>
      <c r="C254" s="9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57" x14ac:dyDescent="0.3">
      <c r="A255" s="48"/>
      <c r="B255" s="99"/>
      <c r="C255" s="9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57" x14ac:dyDescent="0.3">
      <c r="A256" s="48"/>
      <c r="B256" s="99"/>
      <c r="C256" s="9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57" x14ac:dyDescent="0.3">
      <c r="A257" s="48"/>
      <c r="B257" s="99"/>
      <c r="C257" s="9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1:57" x14ac:dyDescent="0.3">
      <c r="A258" s="48"/>
      <c r="B258" s="99"/>
      <c r="C258" s="9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1:57" x14ac:dyDescent="0.3">
      <c r="A259" s="48"/>
      <c r="B259" s="99"/>
      <c r="C259" s="9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1:57" x14ac:dyDescent="0.3">
      <c r="A260" s="48"/>
      <c r="B260" s="99"/>
      <c r="C260" s="9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1:57" x14ac:dyDescent="0.3">
      <c r="A261" s="48"/>
      <c r="B261" s="99"/>
      <c r="C261" s="9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1:57" x14ac:dyDescent="0.3">
      <c r="A262" s="48"/>
      <c r="B262" s="99"/>
      <c r="C262" s="9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1:57" x14ac:dyDescent="0.3">
      <c r="A263" s="48"/>
      <c r="B263" s="99"/>
      <c r="C263" s="9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1:57" x14ac:dyDescent="0.3">
      <c r="A264" s="48"/>
      <c r="B264" s="99"/>
      <c r="C264" s="9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1:57" x14ac:dyDescent="0.3">
      <c r="A265" s="48"/>
      <c r="B265" s="99"/>
      <c r="C265" s="9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</sheetData>
  <sheetProtection selectLockedCells="1" selectUnlockedCells="1"/>
  <mergeCells count="79">
    <mergeCell ref="D6:I6"/>
    <mergeCell ref="H7:H8"/>
    <mergeCell ref="I7:I8"/>
    <mergeCell ref="AZ119:BC119"/>
    <mergeCell ref="AH7:AI7"/>
    <mergeCell ref="P7:Q7"/>
    <mergeCell ref="AR7:AR8"/>
    <mergeCell ref="P76:AY76"/>
    <mergeCell ref="AV7:AW7"/>
    <mergeCell ref="AX7:AX8"/>
    <mergeCell ref="AS7:AS8"/>
    <mergeCell ref="X7:Y7"/>
    <mergeCell ref="J7:K7"/>
    <mergeCell ref="O7:O8"/>
    <mergeCell ref="J6:O6"/>
    <mergeCell ref="AZ92:BC92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L7:M7"/>
    <mergeCell ref="N7:N8"/>
    <mergeCell ref="A128:AY128"/>
    <mergeCell ref="AZ122:BC122"/>
    <mergeCell ref="BD122:BE122"/>
    <mergeCell ref="A125:AY125"/>
    <mergeCell ref="A127:AY127"/>
    <mergeCell ref="BD7:BD8"/>
    <mergeCell ref="BE7:BE8"/>
    <mergeCell ref="AZ7:BA7"/>
    <mergeCell ref="BB7:BC7"/>
    <mergeCell ref="P85:AY85"/>
    <mergeCell ref="P9:AY9"/>
    <mergeCell ref="AG7:AG8"/>
    <mergeCell ref="AY7:AY8"/>
    <mergeCell ref="U7:U8"/>
    <mergeCell ref="V7:W7"/>
    <mergeCell ref="AB7:AC7"/>
    <mergeCell ref="AJ7:AK7"/>
    <mergeCell ref="AL7:AL8"/>
    <mergeCell ref="AM7:AM8"/>
    <mergeCell ref="BF5:BF8"/>
    <mergeCell ref="BG5:BG8"/>
    <mergeCell ref="A84:BE84"/>
    <mergeCell ref="AF7:AF8"/>
    <mergeCell ref="AZ5:BE6"/>
    <mergeCell ref="AN6:AS6"/>
    <mergeCell ref="V6:AA6"/>
    <mergeCell ref="AD7:AE7"/>
    <mergeCell ref="P64:AY64"/>
    <mergeCell ref="P5:AY5"/>
    <mergeCell ref="P6:U6"/>
    <mergeCell ref="R7:S7"/>
    <mergeCell ref="T7:T8"/>
    <mergeCell ref="D7:E7"/>
    <mergeCell ref="F7:G7"/>
    <mergeCell ref="AT7:AU7"/>
    <mergeCell ref="BD92:BE92"/>
    <mergeCell ref="AZ121:BC121"/>
    <mergeCell ref="BD121:BE121"/>
    <mergeCell ref="BD118:BE118"/>
    <mergeCell ref="BD117:BE117"/>
    <mergeCell ref="BD120:BE120"/>
    <mergeCell ref="AZ118:BC118"/>
    <mergeCell ref="BD119:BE119"/>
    <mergeCell ref="AZ117:BC117"/>
    <mergeCell ref="AZ120:BC120"/>
    <mergeCell ref="AZ115:BC115"/>
    <mergeCell ref="BD115:BE115"/>
  </mergeCells>
  <phoneticPr fontId="0" type="noConversion"/>
  <pageMargins left="0.25" right="0.25" top="0.75" bottom="0.75" header="0.3" footer="0.3"/>
  <pageSetup paperSize="8" scale="4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G229"/>
  <sheetViews>
    <sheetView zoomScale="42" zoomScaleNormal="42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6" sqref="C6:C9"/>
    </sheetView>
  </sheetViews>
  <sheetFormatPr defaultColWidth="10.625" defaultRowHeight="15.6" x14ac:dyDescent="0.3"/>
  <cols>
    <col min="1" max="1" width="25" style="180" bestFit="1" customWidth="1"/>
    <col min="2" max="2" width="7.125" style="115" customWidth="1"/>
    <col min="3" max="3" width="60.375" style="115" customWidth="1"/>
    <col min="4" max="4" width="5.5" style="115" customWidth="1"/>
    <col min="5" max="5" width="6.875" style="115" customWidth="1"/>
    <col min="6" max="6" width="5.5" style="115" customWidth="1"/>
    <col min="7" max="7" width="6.875" style="115" customWidth="1"/>
    <col min="8" max="8" width="5.5" style="115" customWidth="1"/>
    <col min="9" max="9" width="5.625" style="115" bestFit="1" customWidth="1"/>
    <col min="10" max="10" width="5.5" style="115" customWidth="1"/>
    <col min="11" max="11" width="6.875" style="115" customWidth="1"/>
    <col min="12" max="12" width="5.5" style="115" customWidth="1"/>
    <col min="13" max="13" width="6.875" style="115" customWidth="1"/>
    <col min="14" max="14" width="5.5" style="115" customWidth="1"/>
    <col min="15" max="15" width="5.625" style="115" bestFit="1" customWidth="1"/>
    <col min="16" max="16" width="5.5" style="115" bestFit="1" customWidth="1"/>
    <col min="17" max="17" width="6.875" style="115" customWidth="1"/>
    <col min="18" max="18" width="5.5" style="115" bestFit="1" customWidth="1"/>
    <col min="19" max="19" width="6.875" style="115" customWidth="1"/>
    <col min="20" max="20" width="5.5" style="115" customWidth="1"/>
    <col min="21" max="21" width="5.625" style="115" bestFit="1" customWidth="1"/>
    <col min="22" max="22" width="5.5" style="115" bestFit="1" customWidth="1"/>
    <col min="23" max="23" width="6.875" style="115" customWidth="1"/>
    <col min="24" max="24" width="5.5" style="115" bestFit="1" customWidth="1"/>
    <col min="25" max="25" width="6.875" style="115" customWidth="1"/>
    <col min="26" max="26" width="5.5" style="115" customWidth="1"/>
    <col min="27" max="27" width="5.625" style="115" bestFit="1" customWidth="1"/>
    <col min="28" max="28" width="5.5" style="115" customWidth="1"/>
    <col min="29" max="29" width="6.875" style="115" customWidth="1"/>
    <col min="30" max="30" width="5.5" style="115" customWidth="1"/>
    <col min="31" max="31" width="6.875" style="115" customWidth="1"/>
    <col min="32" max="32" width="5.5" style="115" customWidth="1"/>
    <col min="33" max="33" width="5.625" style="115" bestFit="1" customWidth="1"/>
    <col min="34" max="34" width="5.5" style="115" customWidth="1"/>
    <col min="35" max="35" width="6.875" style="115" customWidth="1"/>
    <col min="36" max="36" width="5.5" style="115" customWidth="1"/>
    <col min="37" max="37" width="6.875" style="115" customWidth="1"/>
    <col min="38" max="38" width="5.5" style="115" customWidth="1"/>
    <col min="39" max="39" width="5.625" style="115" bestFit="1" customWidth="1"/>
    <col min="40" max="40" width="5.5" style="115" bestFit="1" customWidth="1"/>
    <col min="41" max="41" width="6.875" style="115" customWidth="1"/>
    <col min="42" max="42" width="5.5" style="115" bestFit="1" customWidth="1"/>
    <col min="43" max="43" width="6.875" style="115" customWidth="1"/>
    <col min="44" max="44" width="5.5" style="115" customWidth="1"/>
    <col min="45" max="45" width="5.625" style="115" bestFit="1" customWidth="1"/>
    <col min="46" max="46" width="5.5" style="115" bestFit="1" customWidth="1"/>
    <col min="47" max="47" width="6.875" style="115" customWidth="1"/>
    <col min="48" max="48" width="5.5" style="115" bestFit="1" customWidth="1"/>
    <col min="49" max="49" width="6.875" style="115" customWidth="1"/>
    <col min="50" max="50" width="5.5" style="115" customWidth="1"/>
    <col min="51" max="51" width="5.625" style="115" bestFit="1" customWidth="1"/>
    <col min="52" max="52" width="6.875" style="115" bestFit="1" customWidth="1"/>
    <col min="53" max="53" width="11" style="115" bestFit="1" customWidth="1"/>
    <col min="54" max="54" width="6.875" style="115" bestFit="1" customWidth="1"/>
    <col min="55" max="55" width="8.125" style="115" bestFit="1" customWidth="1"/>
    <col min="56" max="56" width="6.87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25" style="115"/>
  </cols>
  <sheetData>
    <row r="1" spans="1:59" ht="21.9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</row>
    <row r="2" spans="1:59" ht="21.9" customHeight="1" x14ac:dyDescent="0.25">
      <c r="A2" s="677" t="s">
        <v>565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</row>
    <row r="3" spans="1:59" ht="23.4" x14ac:dyDescent="0.25">
      <c r="A3" s="702" t="s">
        <v>215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</row>
    <row r="4" spans="1:59" s="117" customFormat="1" ht="23.4" x14ac:dyDescent="0.25">
      <c r="A4" s="677" t="s">
        <v>564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</row>
    <row r="5" spans="1:59" ht="24" customHeight="1" thickBot="1" x14ac:dyDescent="0.3">
      <c r="A5" s="676" t="s">
        <v>96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</row>
    <row r="6" spans="1:59" ht="15.75" customHeight="1" thickTop="1" thickBot="1" x14ac:dyDescent="0.3">
      <c r="A6" s="722" t="s">
        <v>1</v>
      </c>
      <c r="B6" s="725" t="s">
        <v>2</v>
      </c>
      <c r="C6" s="728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6" t="s">
        <v>5</v>
      </c>
      <c r="BA6" s="717"/>
      <c r="BB6" s="717"/>
      <c r="BC6" s="717"/>
      <c r="BD6" s="717"/>
      <c r="BE6" s="718"/>
      <c r="BF6" s="652" t="s">
        <v>48</v>
      </c>
      <c r="BG6" s="652" t="s">
        <v>49</v>
      </c>
    </row>
    <row r="7" spans="1:59" ht="15.75" customHeight="1" x14ac:dyDescent="0.3">
      <c r="A7" s="723"/>
      <c r="B7" s="726"/>
      <c r="C7" s="729"/>
      <c r="D7" s="695" t="s">
        <v>6</v>
      </c>
      <c r="E7" s="696"/>
      <c r="F7" s="696"/>
      <c r="G7" s="696"/>
      <c r="H7" s="696"/>
      <c r="I7" s="697"/>
      <c r="J7" s="698" t="s">
        <v>7</v>
      </c>
      <c r="K7" s="696"/>
      <c r="L7" s="696"/>
      <c r="M7" s="696"/>
      <c r="N7" s="696"/>
      <c r="O7" s="699"/>
      <c r="P7" s="695" t="s">
        <v>8</v>
      </c>
      <c r="Q7" s="696"/>
      <c r="R7" s="696"/>
      <c r="S7" s="696"/>
      <c r="T7" s="696"/>
      <c r="U7" s="697"/>
      <c r="V7" s="698" t="s">
        <v>9</v>
      </c>
      <c r="W7" s="696"/>
      <c r="X7" s="696"/>
      <c r="Y7" s="696"/>
      <c r="Z7" s="696"/>
      <c r="AA7" s="697"/>
      <c r="AB7" s="695" t="s">
        <v>10</v>
      </c>
      <c r="AC7" s="696"/>
      <c r="AD7" s="696"/>
      <c r="AE7" s="696"/>
      <c r="AF7" s="696"/>
      <c r="AG7" s="697"/>
      <c r="AH7" s="698" t="s">
        <v>11</v>
      </c>
      <c r="AI7" s="696"/>
      <c r="AJ7" s="696"/>
      <c r="AK7" s="696"/>
      <c r="AL7" s="696"/>
      <c r="AM7" s="699"/>
      <c r="AN7" s="695" t="s">
        <v>34</v>
      </c>
      <c r="AO7" s="696"/>
      <c r="AP7" s="696"/>
      <c r="AQ7" s="696"/>
      <c r="AR7" s="696"/>
      <c r="AS7" s="697"/>
      <c r="AT7" s="698" t="s">
        <v>35</v>
      </c>
      <c r="AU7" s="696"/>
      <c r="AV7" s="696"/>
      <c r="AW7" s="696"/>
      <c r="AX7" s="696"/>
      <c r="AY7" s="697"/>
      <c r="AZ7" s="719"/>
      <c r="BA7" s="720"/>
      <c r="BB7" s="720"/>
      <c r="BC7" s="720"/>
      <c r="BD7" s="720"/>
      <c r="BE7" s="721"/>
      <c r="BF7" s="713"/>
      <c r="BG7" s="653"/>
    </row>
    <row r="8" spans="1:59" ht="15.75" customHeight="1" x14ac:dyDescent="0.25">
      <c r="A8" s="723"/>
      <c r="B8" s="726"/>
      <c r="C8" s="729"/>
      <c r="D8" s="685" t="s">
        <v>12</v>
      </c>
      <c r="E8" s="686"/>
      <c r="F8" s="687" t="s">
        <v>13</v>
      </c>
      <c r="G8" s="686"/>
      <c r="H8" s="688" t="s">
        <v>14</v>
      </c>
      <c r="I8" s="690" t="s">
        <v>36</v>
      </c>
      <c r="J8" s="692" t="s">
        <v>12</v>
      </c>
      <c r="K8" s="686"/>
      <c r="L8" s="687" t="s">
        <v>13</v>
      </c>
      <c r="M8" s="686"/>
      <c r="N8" s="688" t="s">
        <v>14</v>
      </c>
      <c r="O8" s="700" t="s">
        <v>36</v>
      </c>
      <c r="P8" s="685" t="s">
        <v>12</v>
      </c>
      <c r="Q8" s="686"/>
      <c r="R8" s="687" t="s">
        <v>13</v>
      </c>
      <c r="S8" s="686"/>
      <c r="T8" s="688" t="s">
        <v>14</v>
      </c>
      <c r="U8" s="690" t="s">
        <v>36</v>
      </c>
      <c r="V8" s="692" t="s">
        <v>12</v>
      </c>
      <c r="W8" s="686"/>
      <c r="X8" s="687" t="s">
        <v>13</v>
      </c>
      <c r="Y8" s="686"/>
      <c r="Z8" s="688" t="s">
        <v>14</v>
      </c>
      <c r="AA8" s="709" t="s">
        <v>36</v>
      </c>
      <c r="AB8" s="685" t="s">
        <v>12</v>
      </c>
      <c r="AC8" s="686"/>
      <c r="AD8" s="687" t="s">
        <v>13</v>
      </c>
      <c r="AE8" s="686"/>
      <c r="AF8" s="688" t="s">
        <v>14</v>
      </c>
      <c r="AG8" s="690" t="s">
        <v>36</v>
      </c>
      <c r="AH8" s="692" t="s">
        <v>12</v>
      </c>
      <c r="AI8" s="686"/>
      <c r="AJ8" s="687" t="s">
        <v>13</v>
      </c>
      <c r="AK8" s="686"/>
      <c r="AL8" s="688" t="s">
        <v>14</v>
      </c>
      <c r="AM8" s="700" t="s">
        <v>36</v>
      </c>
      <c r="AN8" s="685" t="s">
        <v>12</v>
      </c>
      <c r="AO8" s="686"/>
      <c r="AP8" s="687" t="s">
        <v>13</v>
      </c>
      <c r="AQ8" s="686"/>
      <c r="AR8" s="688" t="s">
        <v>14</v>
      </c>
      <c r="AS8" s="690" t="s">
        <v>36</v>
      </c>
      <c r="AT8" s="692" t="s">
        <v>12</v>
      </c>
      <c r="AU8" s="686"/>
      <c r="AV8" s="687" t="s">
        <v>13</v>
      </c>
      <c r="AW8" s="686"/>
      <c r="AX8" s="688" t="s">
        <v>14</v>
      </c>
      <c r="AY8" s="709" t="s">
        <v>36</v>
      </c>
      <c r="AZ8" s="692" t="s">
        <v>12</v>
      </c>
      <c r="BA8" s="686"/>
      <c r="BB8" s="687" t="s">
        <v>13</v>
      </c>
      <c r="BC8" s="686"/>
      <c r="BD8" s="688" t="s">
        <v>14</v>
      </c>
      <c r="BE8" s="705" t="s">
        <v>44</v>
      </c>
      <c r="BF8" s="713"/>
      <c r="BG8" s="653"/>
    </row>
    <row r="9" spans="1:59" ht="80.099999999999994" customHeight="1" thickBot="1" x14ac:dyDescent="0.3">
      <c r="A9" s="724"/>
      <c r="B9" s="727"/>
      <c r="C9" s="730"/>
      <c r="D9" s="119" t="s">
        <v>37</v>
      </c>
      <c r="E9" s="120" t="s">
        <v>38</v>
      </c>
      <c r="F9" s="121" t="s">
        <v>37</v>
      </c>
      <c r="G9" s="120" t="s">
        <v>38</v>
      </c>
      <c r="H9" s="689"/>
      <c r="I9" s="691"/>
      <c r="J9" s="122" t="s">
        <v>37</v>
      </c>
      <c r="K9" s="120" t="s">
        <v>38</v>
      </c>
      <c r="L9" s="121" t="s">
        <v>37</v>
      </c>
      <c r="M9" s="120" t="s">
        <v>38</v>
      </c>
      <c r="N9" s="689"/>
      <c r="O9" s="701"/>
      <c r="P9" s="119" t="s">
        <v>37</v>
      </c>
      <c r="Q9" s="120" t="s">
        <v>38</v>
      </c>
      <c r="R9" s="121" t="s">
        <v>37</v>
      </c>
      <c r="S9" s="120" t="s">
        <v>38</v>
      </c>
      <c r="T9" s="689"/>
      <c r="U9" s="691"/>
      <c r="V9" s="122" t="s">
        <v>37</v>
      </c>
      <c r="W9" s="120" t="s">
        <v>38</v>
      </c>
      <c r="X9" s="121" t="s">
        <v>37</v>
      </c>
      <c r="Y9" s="120" t="s">
        <v>38</v>
      </c>
      <c r="Z9" s="689"/>
      <c r="AA9" s="710"/>
      <c r="AB9" s="119" t="s">
        <v>37</v>
      </c>
      <c r="AC9" s="120" t="s">
        <v>38</v>
      </c>
      <c r="AD9" s="121" t="s">
        <v>37</v>
      </c>
      <c r="AE9" s="120" t="s">
        <v>38</v>
      </c>
      <c r="AF9" s="689"/>
      <c r="AG9" s="691"/>
      <c r="AH9" s="122" t="s">
        <v>37</v>
      </c>
      <c r="AI9" s="120" t="s">
        <v>38</v>
      </c>
      <c r="AJ9" s="121" t="s">
        <v>37</v>
      </c>
      <c r="AK9" s="120" t="s">
        <v>38</v>
      </c>
      <c r="AL9" s="689"/>
      <c r="AM9" s="701"/>
      <c r="AN9" s="119" t="s">
        <v>37</v>
      </c>
      <c r="AO9" s="120" t="s">
        <v>38</v>
      </c>
      <c r="AP9" s="121" t="s">
        <v>37</v>
      </c>
      <c r="AQ9" s="120" t="s">
        <v>38</v>
      </c>
      <c r="AR9" s="689"/>
      <c r="AS9" s="691"/>
      <c r="AT9" s="122" t="s">
        <v>37</v>
      </c>
      <c r="AU9" s="120" t="s">
        <v>38</v>
      </c>
      <c r="AV9" s="121" t="s">
        <v>37</v>
      </c>
      <c r="AW9" s="120" t="s">
        <v>38</v>
      </c>
      <c r="AX9" s="689"/>
      <c r="AY9" s="710"/>
      <c r="AZ9" s="122" t="s">
        <v>37</v>
      </c>
      <c r="BA9" s="120" t="s">
        <v>39</v>
      </c>
      <c r="BB9" s="121" t="s">
        <v>37</v>
      </c>
      <c r="BC9" s="120" t="s">
        <v>39</v>
      </c>
      <c r="BD9" s="689"/>
      <c r="BE9" s="706"/>
      <c r="BF9" s="713"/>
      <c r="BG9" s="653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12</v>
      </c>
      <c r="E10" s="126">
        <f>SUM(SZAK!E83)</f>
        <v>168</v>
      </c>
      <c r="F10" s="126">
        <f>SUM(SZAK!F83)</f>
        <v>20</v>
      </c>
      <c r="G10" s="126">
        <f>SUM(SZAK!G83)</f>
        <v>288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65</v>
      </c>
      <c r="BA10" s="126">
        <f>SUM(SZAK!BA83)</f>
        <v>910</v>
      </c>
      <c r="BB10" s="126">
        <f>SUM(SZAK!BB83)</f>
        <v>124</v>
      </c>
      <c r="BC10" s="126">
        <f>SUM(SZAK!BC83)</f>
        <v>1778</v>
      </c>
      <c r="BD10" s="126">
        <f>SUM(SZAK!BD83)</f>
        <v>165</v>
      </c>
      <c r="BE10" s="126">
        <f>SUM(SZAK!BE83)</f>
        <v>189</v>
      </c>
      <c r="BF10" s="198"/>
      <c r="BG10" s="198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339"/>
      <c r="BG11" s="339"/>
    </row>
    <row r="12" spans="1:59" ht="15.75" customHeight="1" x14ac:dyDescent="0.3">
      <c r="A12" s="355" t="s">
        <v>197</v>
      </c>
      <c r="B12" s="338" t="s">
        <v>31</v>
      </c>
      <c r="C12" s="536" t="s">
        <v>446</v>
      </c>
      <c r="D12" s="335"/>
      <c r="E12" s="326" t="str">
        <f>IF(D12*14=0,"",D12*14)</f>
        <v/>
      </c>
      <c r="F12" s="335"/>
      <c r="G12" s="326" t="str">
        <f>IF(F12*14=0,"",F12*14)</f>
        <v/>
      </c>
      <c r="H12" s="335"/>
      <c r="I12" s="334"/>
      <c r="J12" s="331"/>
      <c r="K12" s="326" t="str">
        <f>IF(J12*14=0,"",J12*14)</f>
        <v/>
      </c>
      <c r="L12" s="328"/>
      <c r="M12" s="326" t="str">
        <f>IF(L12*14=0,"",L12*14)</f>
        <v/>
      </c>
      <c r="N12" s="328"/>
      <c r="O12" s="332"/>
      <c r="P12" s="328"/>
      <c r="Q12" s="326" t="str">
        <f>IF(P12*14=0,"",P12*14)</f>
        <v/>
      </c>
      <c r="R12" s="328"/>
      <c r="S12" s="326" t="str">
        <f>IF(R12*14=0,"",R12*14)</f>
        <v/>
      </c>
      <c r="T12" s="328"/>
      <c r="U12" s="333"/>
      <c r="V12" s="331"/>
      <c r="W12" s="326" t="str">
        <f>IF(V12*14=0,"",V12*14)</f>
        <v/>
      </c>
      <c r="X12" s="328"/>
      <c r="Y12" s="326" t="str">
        <f>IF(X12*14=0,"",X12*14)</f>
        <v/>
      </c>
      <c r="Z12" s="328"/>
      <c r="AA12" s="332"/>
      <c r="AB12" s="344">
        <v>1</v>
      </c>
      <c r="AC12" s="326">
        <f t="shared" ref="AC12:AC18" si="0">IF(AB12*14=0,"",AB12*14)</f>
        <v>14</v>
      </c>
      <c r="AD12" s="345">
        <v>3</v>
      </c>
      <c r="AE12" s="326">
        <f t="shared" ref="AE12:AE18" si="1">IF(AD12*14=0,"",AD12*14)</f>
        <v>42</v>
      </c>
      <c r="AF12" s="345">
        <v>5</v>
      </c>
      <c r="AG12" s="354" t="s">
        <v>67</v>
      </c>
      <c r="AH12" s="331"/>
      <c r="AI12" s="326" t="str">
        <f>IF(AH12*14=0,"",AH12*14)</f>
        <v/>
      </c>
      <c r="AJ12" s="328"/>
      <c r="AK12" s="326" t="str">
        <f>IF(AJ12*14=0,"",AJ12*14)</f>
        <v/>
      </c>
      <c r="AL12" s="328"/>
      <c r="AM12" s="332"/>
      <c r="AN12" s="331"/>
      <c r="AO12" s="326" t="str">
        <f>IF(AN12*14=0,"",AN12*14)</f>
        <v/>
      </c>
      <c r="AP12" s="330"/>
      <c r="AQ12" s="326" t="str">
        <f t="shared" ref="AQ12:AQ21" si="2">IF(AP12*14=0,"",AP12*14)</f>
        <v/>
      </c>
      <c r="AR12" s="330"/>
      <c r="AS12" s="329"/>
      <c r="AT12" s="328"/>
      <c r="AU12" s="326" t="str">
        <f>IF(AT12*14=0,"",AT12*14)</f>
        <v/>
      </c>
      <c r="AV12" s="328"/>
      <c r="AW12" s="326" t="str">
        <f t="shared" ref="AW12:AW28" si="3">IF(AV12*14=0,"",AV12*14)</f>
        <v/>
      </c>
      <c r="AX12" s="328"/>
      <c r="AY12" s="328"/>
      <c r="AZ12" s="327">
        <f t="shared" ref="AZ12:AZ30" si="4">IF(D12+J12+P12+V12+AB12+AH12+AN12+AT12=0,"",D12+J12+P12+V12+AB12+AH12+AN12+AT12)</f>
        <v>1</v>
      </c>
      <c r="BA12" s="326">
        <f t="shared" ref="BA12:BA30" si="5">IF((D12+J12+P12+V12+AB12+AH12+AN12+AT12)*14=0,"",(D12+J12+P12+V12+AB12+AH12+AN12+AT12)*14)</f>
        <v>14</v>
      </c>
      <c r="BB12" s="306">
        <f t="shared" ref="BB12:BB30" si="6">IF(F12+L12+R12+X12+AD12+AJ12+AP12+AV12=0,"",F12+L12+R12+X12+AD12+AJ12+AP12+AV12)</f>
        <v>3</v>
      </c>
      <c r="BC12" s="326">
        <f t="shared" ref="BC12:BC30" si="7">IF((L12+F12+R12+X12+AD12+AJ12+AP12+AV12)*14=0,"",(L12+F12+R12+X12+AD12+AJ12+AP12+AV12)*14)</f>
        <v>42</v>
      </c>
      <c r="BD12" s="306">
        <f t="shared" ref="BD12:BD30" si="8">IF(N12+H12+T12+Z12+AF12+AL12+AR12+AX12=0,"",N12+H12+T12+Z12+AF12+AL12+AR12+AX12)</f>
        <v>5</v>
      </c>
      <c r="BE12" s="337">
        <f t="shared" ref="BE12:BE30" si="9">IF(D12+F12+L12+J12+P12+R12+V12+X12+AB12+AD12+AH12+AJ12+AN12+AP12+AT12+AV12=0,"",D12+F12+L12+J12+P12+R12+V12+X12+AB12+AD12+AH12+AJ12+AN12+AP12+AT12+AV12)</f>
        <v>4</v>
      </c>
      <c r="BF12" s="359" t="s">
        <v>187</v>
      </c>
      <c r="BG12" s="359" t="s">
        <v>148</v>
      </c>
    </row>
    <row r="13" spans="1:59" ht="15.75" customHeight="1" x14ac:dyDescent="0.3">
      <c r="A13" s="355" t="s">
        <v>554</v>
      </c>
      <c r="B13" s="338" t="s">
        <v>31</v>
      </c>
      <c r="C13" s="537" t="s">
        <v>196</v>
      </c>
      <c r="D13" s="335"/>
      <c r="E13" s="326" t="str">
        <f t="shared" ref="E13:E29" si="10">IF(D13*14=0,"",D13*14)</f>
        <v/>
      </c>
      <c r="F13" s="335"/>
      <c r="G13" s="326" t="str">
        <f t="shared" ref="G13:G29" si="11">IF(F13*14=0,"",F13*14)</f>
        <v/>
      </c>
      <c r="H13" s="335"/>
      <c r="I13" s="334"/>
      <c r="J13" s="331"/>
      <c r="K13" s="326" t="str">
        <f t="shared" ref="K13:K29" si="12">IF(J13*14=0,"",J13*14)</f>
        <v/>
      </c>
      <c r="L13" s="328"/>
      <c r="M13" s="326" t="str">
        <f t="shared" ref="M13:M29" si="13">IF(L13*14=0,"",L13*14)</f>
        <v/>
      </c>
      <c r="N13" s="328"/>
      <c r="O13" s="332"/>
      <c r="P13" s="328"/>
      <c r="Q13" s="326" t="str">
        <f t="shared" ref="Q13:Q29" si="14">IF(P13*14=0,"",P13*14)</f>
        <v/>
      </c>
      <c r="R13" s="328"/>
      <c r="S13" s="326" t="str">
        <f t="shared" ref="S13:S29" si="15">IF(R13*14=0,"",R13*14)</f>
        <v/>
      </c>
      <c r="T13" s="328"/>
      <c r="U13" s="333"/>
      <c r="V13" s="331"/>
      <c r="W13" s="326" t="str">
        <f t="shared" ref="W13:W29" si="16">IF(V13*14=0,"",V13*14)</f>
        <v/>
      </c>
      <c r="X13" s="328"/>
      <c r="Y13" s="326" t="str">
        <f t="shared" ref="Y13:Y29" si="17">IF(X13*14=0,"",X13*14)</f>
        <v/>
      </c>
      <c r="Z13" s="328"/>
      <c r="AA13" s="332"/>
      <c r="AB13" s="344">
        <v>2</v>
      </c>
      <c r="AC13" s="326">
        <f t="shared" si="0"/>
        <v>28</v>
      </c>
      <c r="AD13" s="345">
        <v>2</v>
      </c>
      <c r="AE13" s="326">
        <f t="shared" si="1"/>
        <v>28</v>
      </c>
      <c r="AF13" s="345">
        <v>5</v>
      </c>
      <c r="AG13" s="354" t="s">
        <v>15</v>
      </c>
      <c r="AH13" s="331"/>
      <c r="AI13" s="326" t="str">
        <f>IF(AH13*14=0,"",AH13*14)</f>
        <v/>
      </c>
      <c r="AJ13" s="328"/>
      <c r="AK13" s="326" t="str">
        <f>IF(AJ13*14=0,"",AJ13*14)</f>
        <v/>
      </c>
      <c r="AL13" s="328"/>
      <c r="AM13" s="332"/>
      <c r="AN13" s="331"/>
      <c r="AO13" s="326" t="str">
        <f>IF(AN13*14=0,"",AN13*14)</f>
        <v/>
      </c>
      <c r="AP13" s="330"/>
      <c r="AQ13" s="326" t="str">
        <f t="shared" si="2"/>
        <v/>
      </c>
      <c r="AR13" s="330"/>
      <c r="AS13" s="329"/>
      <c r="AT13" s="328"/>
      <c r="AU13" s="326" t="str">
        <f t="shared" ref="AU13:AU29" si="18">IF(AT13*14=0,"",AT13*14)</f>
        <v/>
      </c>
      <c r="AV13" s="328"/>
      <c r="AW13" s="326" t="str">
        <f t="shared" si="3"/>
        <v/>
      </c>
      <c r="AX13" s="328"/>
      <c r="AY13" s="328"/>
      <c r="AZ13" s="327">
        <f t="shared" si="4"/>
        <v>2</v>
      </c>
      <c r="BA13" s="326">
        <f t="shared" si="5"/>
        <v>28</v>
      </c>
      <c r="BB13" s="306">
        <f t="shared" si="6"/>
        <v>2</v>
      </c>
      <c r="BC13" s="326">
        <f t="shared" si="7"/>
        <v>28</v>
      </c>
      <c r="BD13" s="306">
        <f t="shared" si="8"/>
        <v>5</v>
      </c>
      <c r="BE13" s="337">
        <f t="shared" si="9"/>
        <v>4</v>
      </c>
      <c r="BF13" s="359" t="s">
        <v>178</v>
      </c>
      <c r="BG13" s="359" t="s">
        <v>261</v>
      </c>
    </row>
    <row r="14" spans="1:59" ht="15.75" customHeight="1" x14ac:dyDescent="0.3">
      <c r="A14" s="355" t="s">
        <v>198</v>
      </c>
      <c r="B14" s="338" t="s">
        <v>31</v>
      </c>
      <c r="C14" s="537" t="s">
        <v>195</v>
      </c>
      <c r="D14" s="335"/>
      <c r="E14" s="326" t="str">
        <f t="shared" si="10"/>
        <v/>
      </c>
      <c r="F14" s="335"/>
      <c r="G14" s="326" t="str">
        <f t="shared" si="11"/>
        <v/>
      </c>
      <c r="H14" s="335"/>
      <c r="I14" s="334"/>
      <c r="J14" s="331"/>
      <c r="K14" s="326" t="str">
        <f t="shared" si="12"/>
        <v/>
      </c>
      <c r="L14" s="328"/>
      <c r="M14" s="326" t="str">
        <f t="shared" si="13"/>
        <v/>
      </c>
      <c r="N14" s="328"/>
      <c r="O14" s="332"/>
      <c r="P14" s="328"/>
      <c r="Q14" s="326" t="str">
        <f t="shared" si="14"/>
        <v/>
      </c>
      <c r="R14" s="328"/>
      <c r="S14" s="326" t="str">
        <f t="shared" si="15"/>
        <v/>
      </c>
      <c r="T14" s="328"/>
      <c r="U14" s="333"/>
      <c r="V14" s="331"/>
      <c r="W14" s="326" t="str">
        <f t="shared" si="16"/>
        <v/>
      </c>
      <c r="X14" s="328"/>
      <c r="Y14" s="326" t="str">
        <f t="shared" si="17"/>
        <v/>
      </c>
      <c r="Z14" s="328"/>
      <c r="AA14" s="332"/>
      <c r="AB14" s="344">
        <v>2</v>
      </c>
      <c r="AC14" s="326">
        <f t="shared" si="0"/>
        <v>28</v>
      </c>
      <c r="AD14" s="345">
        <v>2</v>
      </c>
      <c r="AE14" s="326">
        <f t="shared" si="1"/>
        <v>28</v>
      </c>
      <c r="AF14" s="345">
        <v>5</v>
      </c>
      <c r="AG14" s="354" t="s">
        <v>67</v>
      </c>
      <c r="AH14" s="331"/>
      <c r="AI14" s="326" t="str">
        <f>IF(AH14*14=0,"",AH14*14)</f>
        <v/>
      </c>
      <c r="AJ14" s="328"/>
      <c r="AK14" s="326" t="str">
        <f>IF(AJ14*14=0,"",AJ14*14)</f>
        <v/>
      </c>
      <c r="AL14" s="328"/>
      <c r="AM14" s="332"/>
      <c r="AN14" s="331"/>
      <c r="AO14" s="326" t="str">
        <f>IF(AN14*14=0,"",AN14*14)</f>
        <v/>
      </c>
      <c r="AP14" s="330"/>
      <c r="AQ14" s="326" t="str">
        <f t="shared" si="2"/>
        <v/>
      </c>
      <c r="AR14" s="330"/>
      <c r="AS14" s="329"/>
      <c r="AT14" s="328"/>
      <c r="AU14" s="326" t="str">
        <f t="shared" si="18"/>
        <v/>
      </c>
      <c r="AV14" s="328"/>
      <c r="AW14" s="326" t="str">
        <f t="shared" si="3"/>
        <v/>
      </c>
      <c r="AX14" s="328"/>
      <c r="AY14" s="328"/>
      <c r="AZ14" s="327">
        <f t="shared" si="4"/>
        <v>2</v>
      </c>
      <c r="BA14" s="326">
        <f t="shared" si="5"/>
        <v>28</v>
      </c>
      <c r="BB14" s="306">
        <f t="shared" si="6"/>
        <v>2</v>
      </c>
      <c r="BC14" s="326">
        <f t="shared" si="7"/>
        <v>28</v>
      </c>
      <c r="BD14" s="306">
        <f t="shared" si="8"/>
        <v>5</v>
      </c>
      <c r="BE14" s="337">
        <f t="shared" si="9"/>
        <v>4</v>
      </c>
      <c r="BF14" s="359" t="s">
        <v>178</v>
      </c>
      <c r="BG14" s="359" t="s">
        <v>261</v>
      </c>
    </row>
    <row r="15" spans="1:59" ht="15.75" customHeight="1" x14ac:dyDescent="0.3">
      <c r="A15" s="355" t="s">
        <v>199</v>
      </c>
      <c r="B15" s="338" t="s">
        <v>31</v>
      </c>
      <c r="C15" s="537" t="s">
        <v>194</v>
      </c>
      <c r="D15" s="335"/>
      <c r="E15" s="326" t="str">
        <f t="shared" si="10"/>
        <v/>
      </c>
      <c r="F15" s="335"/>
      <c r="G15" s="326" t="str">
        <f t="shared" si="11"/>
        <v/>
      </c>
      <c r="H15" s="335"/>
      <c r="I15" s="334"/>
      <c r="J15" s="331"/>
      <c r="K15" s="326" t="str">
        <f t="shared" si="12"/>
        <v/>
      </c>
      <c r="L15" s="328"/>
      <c r="M15" s="326" t="str">
        <f t="shared" si="13"/>
        <v/>
      </c>
      <c r="N15" s="328"/>
      <c r="O15" s="332"/>
      <c r="P15" s="328"/>
      <c r="Q15" s="326" t="str">
        <f t="shared" si="14"/>
        <v/>
      </c>
      <c r="R15" s="328"/>
      <c r="S15" s="326" t="str">
        <f t="shared" si="15"/>
        <v/>
      </c>
      <c r="T15" s="328"/>
      <c r="U15" s="333"/>
      <c r="V15" s="331"/>
      <c r="W15" s="326" t="str">
        <f t="shared" si="16"/>
        <v/>
      </c>
      <c r="X15" s="328"/>
      <c r="Y15" s="326" t="str">
        <f t="shared" si="17"/>
        <v/>
      </c>
      <c r="Z15" s="328"/>
      <c r="AA15" s="332"/>
      <c r="AB15" s="344">
        <v>3</v>
      </c>
      <c r="AC15" s="326">
        <f t="shared" si="0"/>
        <v>42</v>
      </c>
      <c r="AD15" s="345">
        <v>3</v>
      </c>
      <c r="AE15" s="326">
        <f t="shared" si="1"/>
        <v>42</v>
      </c>
      <c r="AF15" s="345">
        <v>6</v>
      </c>
      <c r="AG15" s="354" t="s">
        <v>15</v>
      </c>
      <c r="AH15" s="331"/>
      <c r="AI15" s="326" t="str">
        <f>IF(AH15*14=0,"",AH15*14)</f>
        <v/>
      </c>
      <c r="AJ15" s="328"/>
      <c r="AK15" s="326" t="str">
        <f>IF(AJ15*14=0,"",AJ15*14)</f>
        <v/>
      </c>
      <c r="AL15" s="328"/>
      <c r="AM15" s="332"/>
      <c r="AN15" s="331"/>
      <c r="AO15" s="326" t="str">
        <f>IF(AN15*14=0,"",AN15*14)</f>
        <v/>
      </c>
      <c r="AP15" s="330"/>
      <c r="AQ15" s="326" t="str">
        <f t="shared" si="2"/>
        <v/>
      </c>
      <c r="AR15" s="330"/>
      <c r="AS15" s="329"/>
      <c r="AT15" s="328"/>
      <c r="AU15" s="326" t="str">
        <f t="shared" si="18"/>
        <v/>
      </c>
      <c r="AV15" s="328"/>
      <c r="AW15" s="326" t="str">
        <f t="shared" si="3"/>
        <v/>
      </c>
      <c r="AX15" s="328"/>
      <c r="AY15" s="328"/>
      <c r="AZ15" s="327">
        <f t="shared" si="4"/>
        <v>3</v>
      </c>
      <c r="BA15" s="326">
        <f t="shared" si="5"/>
        <v>42</v>
      </c>
      <c r="BB15" s="306">
        <f t="shared" si="6"/>
        <v>3</v>
      </c>
      <c r="BC15" s="326">
        <f t="shared" si="7"/>
        <v>42</v>
      </c>
      <c r="BD15" s="306">
        <f t="shared" si="8"/>
        <v>6</v>
      </c>
      <c r="BE15" s="337">
        <f t="shared" si="9"/>
        <v>6</v>
      </c>
      <c r="BF15" s="359" t="s">
        <v>178</v>
      </c>
      <c r="BG15" s="359" t="s">
        <v>261</v>
      </c>
    </row>
    <row r="16" spans="1:59" ht="15.75" customHeight="1" x14ac:dyDescent="0.3">
      <c r="A16" s="355" t="s">
        <v>200</v>
      </c>
      <c r="B16" s="338" t="s">
        <v>31</v>
      </c>
      <c r="C16" s="537" t="s">
        <v>193</v>
      </c>
      <c r="D16" s="335"/>
      <c r="E16" s="326" t="str">
        <f t="shared" si="10"/>
        <v/>
      </c>
      <c r="F16" s="335"/>
      <c r="G16" s="326" t="str">
        <f t="shared" si="11"/>
        <v/>
      </c>
      <c r="H16" s="335"/>
      <c r="I16" s="334"/>
      <c r="J16" s="331"/>
      <c r="K16" s="326" t="str">
        <f t="shared" si="12"/>
        <v/>
      </c>
      <c r="L16" s="328"/>
      <c r="M16" s="326" t="str">
        <f t="shared" si="13"/>
        <v/>
      </c>
      <c r="N16" s="328"/>
      <c r="O16" s="332"/>
      <c r="P16" s="328"/>
      <c r="Q16" s="326" t="str">
        <f t="shared" si="14"/>
        <v/>
      </c>
      <c r="R16" s="328"/>
      <c r="S16" s="326" t="str">
        <f t="shared" si="15"/>
        <v/>
      </c>
      <c r="T16" s="328"/>
      <c r="U16" s="333"/>
      <c r="V16" s="331"/>
      <c r="W16" s="326" t="str">
        <f t="shared" si="16"/>
        <v/>
      </c>
      <c r="X16" s="328"/>
      <c r="Y16" s="326" t="str">
        <f t="shared" si="17"/>
        <v/>
      </c>
      <c r="Z16" s="328"/>
      <c r="AA16" s="332"/>
      <c r="AB16" s="344">
        <v>1</v>
      </c>
      <c r="AC16" s="326">
        <f t="shared" si="0"/>
        <v>14</v>
      </c>
      <c r="AD16" s="345">
        <v>1</v>
      </c>
      <c r="AE16" s="326">
        <f t="shared" si="1"/>
        <v>14</v>
      </c>
      <c r="AF16" s="345">
        <v>3</v>
      </c>
      <c r="AG16" s="354" t="s">
        <v>166</v>
      </c>
      <c r="AH16" s="331"/>
      <c r="AI16" s="326" t="str">
        <f>IF(AH16*14=0,"",AH16*14)</f>
        <v/>
      </c>
      <c r="AJ16" s="328"/>
      <c r="AK16" s="326" t="str">
        <f>IF(AJ16*14=0,"",AJ16*14)</f>
        <v/>
      </c>
      <c r="AL16" s="328"/>
      <c r="AM16" s="332"/>
      <c r="AN16" s="331"/>
      <c r="AO16" s="326" t="str">
        <f>IF(AN16*14=0,"",AN16*14)</f>
        <v/>
      </c>
      <c r="AP16" s="330"/>
      <c r="AQ16" s="326" t="str">
        <f t="shared" si="2"/>
        <v/>
      </c>
      <c r="AR16" s="330"/>
      <c r="AS16" s="329"/>
      <c r="AT16" s="328"/>
      <c r="AU16" s="326" t="str">
        <f t="shared" si="18"/>
        <v/>
      </c>
      <c r="AV16" s="328"/>
      <c r="AW16" s="326" t="str">
        <f t="shared" si="3"/>
        <v/>
      </c>
      <c r="AX16" s="328"/>
      <c r="AY16" s="328"/>
      <c r="AZ16" s="327">
        <f t="shared" si="4"/>
        <v>1</v>
      </c>
      <c r="BA16" s="326">
        <f t="shared" si="5"/>
        <v>14</v>
      </c>
      <c r="BB16" s="306">
        <f t="shared" si="6"/>
        <v>1</v>
      </c>
      <c r="BC16" s="326">
        <f t="shared" si="7"/>
        <v>14</v>
      </c>
      <c r="BD16" s="306">
        <f t="shared" si="8"/>
        <v>3</v>
      </c>
      <c r="BE16" s="337">
        <f t="shared" si="9"/>
        <v>2</v>
      </c>
      <c r="BF16" s="359" t="s">
        <v>178</v>
      </c>
      <c r="BG16" s="359" t="s">
        <v>261</v>
      </c>
    </row>
    <row r="17" spans="1:59" ht="15.75" customHeight="1" x14ac:dyDescent="0.3">
      <c r="A17" s="355" t="s">
        <v>201</v>
      </c>
      <c r="B17" s="338" t="s">
        <v>31</v>
      </c>
      <c r="C17" s="538" t="s">
        <v>445</v>
      </c>
      <c r="D17" s="335"/>
      <c r="E17" s="326" t="str">
        <f t="shared" si="10"/>
        <v/>
      </c>
      <c r="F17" s="335"/>
      <c r="G17" s="326" t="str">
        <f t="shared" si="11"/>
        <v/>
      </c>
      <c r="H17" s="335"/>
      <c r="I17" s="334"/>
      <c r="J17" s="331"/>
      <c r="K17" s="326" t="str">
        <f t="shared" si="12"/>
        <v/>
      </c>
      <c r="L17" s="328"/>
      <c r="M17" s="326" t="str">
        <f t="shared" si="13"/>
        <v/>
      </c>
      <c r="N17" s="328"/>
      <c r="O17" s="332"/>
      <c r="P17" s="328"/>
      <c r="Q17" s="326" t="str">
        <f t="shared" si="14"/>
        <v/>
      </c>
      <c r="R17" s="328"/>
      <c r="S17" s="326" t="str">
        <f t="shared" si="15"/>
        <v/>
      </c>
      <c r="T17" s="328"/>
      <c r="U17" s="333"/>
      <c r="V17" s="331"/>
      <c r="W17" s="326" t="str">
        <f t="shared" si="16"/>
        <v/>
      </c>
      <c r="X17" s="328"/>
      <c r="Y17" s="326" t="str">
        <f t="shared" si="17"/>
        <v/>
      </c>
      <c r="Z17" s="328"/>
      <c r="AA17" s="332"/>
      <c r="AB17" s="328"/>
      <c r="AC17" s="326" t="str">
        <f t="shared" si="0"/>
        <v/>
      </c>
      <c r="AD17" s="328"/>
      <c r="AE17" s="326" t="str">
        <f t="shared" si="1"/>
        <v/>
      </c>
      <c r="AF17" s="328"/>
      <c r="AG17" s="333"/>
      <c r="AH17" s="346">
        <v>1</v>
      </c>
      <c r="AI17" s="326">
        <f t="shared" ref="AI17:AI29" si="19">IF(AH17*14=0,"",AH17*14)</f>
        <v>14</v>
      </c>
      <c r="AJ17" s="348">
        <v>1</v>
      </c>
      <c r="AK17" s="326">
        <f t="shared" ref="AK17:AK22" si="20">IF(AJ17*14=0,"",AJ17*14)</f>
        <v>14</v>
      </c>
      <c r="AL17" s="348">
        <v>3</v>
      </c>
      <c r="AM17" s="360" t="s">
        <v>67</v>
      </c>
      <c r="AN17" s="331"/>
      <c r="AO17" s="326" t="str">
        <f t="shared" ref="AO17:AO29" si="21">IF(AN17*14=0,"",AN17*14)</f>
        <v/>
      </c>
      <c r="AP17" s="330"/>
      <c r="AQ17" s="326" t="str">
        <f t="shared" si="2"/>
        <v/>
      </c>
      <c r="AR17" s="330"/>
      <c r="AS17" s="329"/>
      <c r="AT17" s="328"/>
      <c r="AU17" s="326" t="str">
        <f t="shared" si="18"/>
        <v/>
      </c>
      <c r="AV17" s="328"/>
      <c r="AW17" s="326" t="str">
        <f t="shared" si="3"/>
        <v/>
      </c>
      <c r="AX17" s="328"/>
      <c r="AY17" s="328"/>
      <c r="AZ17" s="327">
        <f t="shared" si="4"/>
        <v>1</v>
      </c>
      <c r="BA17" s="326">
        <f t="shared" si="5"/>
        <v>14</v>
      </c>
      <c r="BB17" s="306">
        <f t="shared" si="6"/>
        <v>1</v>
      </c>
      <c r="BC17" s="326">
        <f t="shared" si="7"/>
        <v>14</v>
      </c>
      <c r="BD17" s="306">
        <f t="shared" si="8"/>
        <v>3</v>
      </c>
      <c r="BE17" s="337">
        <f t="shared" si="9"/>
        <v>2</v>
      </c>
      <c r="BF17" s="303" t="s">
        <v>187</v>
      </c>
      <c r="BG17" s="303" t="s">
        <v>148</v>
      </c>
    </row>
    <row r="18" spans="1:59" ht="15.75" customHeight="1" x14ac:dyDescent="0.3">
      <c r="A18" s="541" t="s">
        <v>202</v>
      </c>
      <c r="B18" s="50" t="s">
        <v>31</v>
      </c>
      <c r="C18" s="539" t="s">
        <v>192</v>
      </c>
      <c r="D18" s="335"/>
      <c r="E18" s="326" t="str">
        <f t="shared" si="10"/>
        <v/>
      </c>
      <c r="F18" s="335"/>
      <c r="G18" s="326" t="str">
        <f t="shared" si="11"/>
        <v/>
      </c>
      <c r="H18" s="335"/>
      <c r="I18" s="334"/>
      <c r="J18" s="331"/>
      <c r="K18" s="326" t="str">
        <f t="shared" si="12"/>
        <v/>
      </c>
      <c r="L18" s="328"/>
      <c r="M18" s="326" t="str">
        <f t="shared" si="13"/>
        <v/>
      </c>
      <c r="N18" s="328"/>
      <c r="O18" s="332"/>
      <c r="P18" s="328"/>
      <c r="Q18" s="326" t="str">
        <f t="shared" si="14"/>
        <v/>
      </c>
      <c r="R18" s="328"/>
      <c r="S18" s="326" t="str">
        <f t="shared" si="15"/>
        <v/>
      </c>
      <c r="T18" s="328"/>
      <c r="U18" s="333"/>
      <c r="V18" s="331"/>
      <c r="W18" s="326" t="str">
        <f t="shared" si="16"/>
        <v/>
      </c>
      <c r="X18" s="328"/>
      <c r="Y18" s="326" t="str">
        <f t="shared" si="17"/>
        <v/>
      </c>
      <c r="Z18" s="328"/>
      <c r="AA18" s="332"/>
      <c r="AB18" s="328"/>
      <c r="AC18" s="326" t="str">
        <f t="shared" si="0"/>
        <v/>
      </c>
      <c r="AD18" s="328"/>
      <c r="AE18" s="326" t="str">
        <f t="shared" si="1"/>
        <v/>
      </c>
      <c r="AF18" s="328"/>
      <c r="AG18" s="333"/>
      <c r="AH18" s="346">
        <v>2</v>
      </c>
      <c r="AI18" s="326">
        <f t="shared" si="19"/>
        <v>28</v>
      </c>
      <c r="AJ18" s="348">
        <v>2</v>
      </c>
      <c r="AK18" s="326">
        <f t="shared" si="20"/>
        <v>28</v>
      </c>
      <c r="AL18" s="348">
        <v>4</v>
      </c>
      <c r="AM18" s="354" t="s">
        <v>217</v>
      </c>
      <c r="AN18" s="331"/>
      <c r="AO18" s="326" t="str">
        <f t="shared" si="21"/>
        <v/>
      </c>
      <c r="AP18" s="330"/>
      <c r="AQ18" s="326" t="str">
        <f t="shared" si="2"/>
        <v/>
      </c>
      <c r="AR18" s="330"/>
      <c r="AS18" s="329"/>
      <c r="AT18" s="328"/>
      <c r="AU18" s="326" t="str">
        <f t="shared" si="18"/>
        <v/>
      </c>
      <c r="AV18" s="328"/>
      <c r="AW18" s="326" t="str">
        <f t="shared" si="3"/>
        <v/>
      </c>
      <c r="AX18" s="328"/>
      <c r="AY18" s="328"/>
      <c r="AZ18" s="327">
        <f t="shared" si="4"/>
        <v>2</v>
      </c>
      <c r="BA18" s="326">
        <f t="shared" si="5"/>
        <v>28</v>
      </c>
      <c r="BB18" s="306">
        <f t="shared" si="6"/>
        <v>2</v>
      </c>
      <c r="BC18" s="326">
        <f t="shared" si="7"/>
        <v>28</v>
      </c>
      <c r="BD18" s="306">
        <f t="shared" si="8"/>
        <v>4</v>
      </c>
      <c r="BE18" s="337">
        <f t="shared" si="9"/>
        <v>4</v>
      </c>
      <c r="BF18" s="303" t="s">
        <v>178</v>
      </c>
      <c r="BG18" s="303" t="s">
        <v>261</v>
      </c>
    </row>
    <row r="19" spans="1:59" ht="15.75" customHeight="1" x14ac:dyDescent="0.3">
      <c r="A19" s="541" t="s">
        <v>203</v>
      </c>
      <c r="B19" s="50" t="s">
        <v>31</v>
      </c>
      <c r="C19" s="539" t="s">
        <v>191</v>
      </c>
      <c r="D19" s="335"/>
      <c r="E19" s="326" t="str">
        <f t="shared" si="10"/>
        <v/>
      </c>
      <c r="F19" s="335"/>
      <c r="G19" s="326" t="str">
        <f t="shared" si="11"/>
        <v/>
      </c>
      <c r="H19" s="335"/>
      <c r="I19" s="334"/>
      <c r="J19" s="331"/>
      <c r="K19" s="326" t="str">
        <f t="shared" si="12"/>
        <v/>
      </c>
      <c r="L19" s="328"/>
      <c r="M19" s="326" t="str">
        <f t="shared" si="13"/>
        <v/>
      </c>
      <c r="N19" s="328"/>
      <c r="O19" s="332"/>
      <c r="P19" s="328"/>
      <c r="Q19" s="326" t="str">
        <f t="shared" si="14"/>
        <v/>
      </c>
      <c r="R19" s="328"/>
      <c r="S19" s="326" t="str">
        <f t="shared" si="15"/>
        <v/>
      </c>
      <c r="T19" s="328"/>
      <c r="U19" s="333"/>
      <c r="V19" s="331"/>
      <c r="W19" s="326" t="str">
        <f t="shared" si="16"/>
        <v/>
      </c>
      <c r="X19" s="328"/>
      <c r="Y19" s="326" t="str">
        <f t="shared" si="17"/>
        <v/>
      </c>
      <c r="Z19" s="328"/>
      <c r="AA19" s="332"/>
      <c r="AB19" s="328"/>
      <c r="AC19" s="326" t="str">
        <f t="shared" ref="AC19:AC29" si="22">IF(AB19*14=0,"",AB19*14)</f>
        <v/>
      </c>
      <c r="AD19" s="343"/>
      <c r="AE19" s="326" t="str">
        <f t="shared" ref="AE19:AE29" si="23">IF(AD19*14=0,"",AD19*14)</f>
        <v/>
      </c>
      <c r="AF19" s="328"/>
      <c r="AG19" s="333"/>
      <c r="AH19" s="346">
        <v>2</v>
      </c>
      <c r="AI19" s="326">
        <f t="shared" si="19"/>
        <v>28</v>
      </c>
      <c r="AJ19" s="348">
        <v>2</v>
      </c>
      <c r="AK19" s="326">
        <f t="shared" si="20"/>
        <v>28</v>
      </c>
      <c r="AL19" s="348">
        <v>4</v>
      </c>
      <c r="AM19" s="354" t="s">
        <v>15</v>
      </c>
      <c r="AN19" s="331"/>
      <c r="AO19" s="326" t="str">
        <f t="shared" si="21"/>
        <v/>
      </c>
      <c r="AP19" s="330"/>
      <c r="AQ19" s="326" t="str">
        <f t="shared" si="2"/>
        <v/>
      </c>
      <c r="AR19" s="330"/>
      <c r="AS19" s="329"/>
      <c r="AT19" s="328"/>
      <c r="AU19" s="326" t="str">
        <f t="shared" si="18"/>
        <v/>
      </c>
      <c r="AV19" s="328"/>
      <c r="AW19" s="326" t="str">
        <f t="shared" si="3"/>
        <v/>
      </c>
      <c r="AX19" s="328"/>
      <c r="AY19" s="328"/>
      <c r="AZ19" s="327">
        <f t="shared" si="4"/>
        <v>2</v>
      </c>
      <c r="BA19" s="326">
        <f t="shared" si="5"/>
        <v>28</v>
      </c>
      <c r="BB19" s="306">
        <f t="shared" si="6"/>
        <v>2</v>
      </c>
      <c r="BC19" s="326">
        <f t="shared" si="7"/>
        <v>28</v>
      </c>
      <c r="BD19" s="306">
        <f t="shared" si="8"/>
        <v>4</v>
      </c>
      <c r="BE19" s="337">
        <f t="shared" si="9"/>
        <v>4</v>
      </c>
      <c r="BF19" s="303" t="s">
        <v>178</v>
      </c>
      <c r="BG19" s="303" t="s">
        <v>261</v>
      </c>
    </row>
    <row r="20" spans="1:59" s="184" customFormat="1" ht="15.75" customHeight="1" x14ac:dyDescent="0.3">
      <c r="A20" s="541" t="s">
        <v>205</v>
      </c>
      <c r="B20" s="50" t="s">
        <v>31</v>
      </c>
      <c r="C20" s="539" t="s">
        <v>189</v>
      </c>
      <c r="D20" s="335"/>
      <c r="E20" s="326" t="str">
        <f t="shared" si="10"/>
        <v/>
      </c>
      <c r="F20" s="335"/>
      <c r="G20" s="326" t="str">
        <f t="shared" si="11"/>
        <v/>
      </c>
      <c r="H20" s="335"/>
      <c r="I20" s="334"/>
      <c r="J20" s="331"/>
      <c r="K20" s="326" t="str">
        <f t="shared" si="12"/>
        <v/>
      </c>
      <c r="L20" s="328"/>
      <c r="M20" s="326" t="str">
        <f t="shared" si="13"/>
        <v/>
      </c>
      <c r="N20" s="328"/>
      <c r="O20" s="332"/>
      <c r="P20" s="328"/>
      <c r="Q20" s="326" t="str">
        <f t="shared" si="14"/>
        <v/>
      </c>
      <c r="R20" s="328"/>
      <c r="S20" s="326" t="str">
        <f t="shared" si="15"/>
        <v/>
      </c>
      <c r="T20" s="328"/>
      <c r="U20" s="333"/>
      <c r="V20" s="331"/>
      <c r="W20" s="326" t="str">
        <f t="shared" si="16"/>
        <v/>
      </c>
      <c r="X20" s="328"/>
      <c r="Y20" s="326" t="str">
        <f t="shared" si="17"/>
        <v/>
      </c>
      <c r="Z20" s="328"/>
      <c r="AA20" s="332"/>
      <c r="AB20" s="328"/>
      <c r="AC20" s="326" t="str">
        <f t="shared" si="22"/>
        <v/>
      </c>
      <c r="AD20" s="328"/>
      <c r="AE20" s="326" t="str">
        <f t="shared" si="23"/>
        <v/>
      </c>
      <c r="AF20" s="328"/>
      <c r="AG20" s="333"/>
      <c r="AH20" s="346">
        <v>1</v>
      </c>
      <c r="AI20" s="326">
        <f t="shared" si="19"/>
        <v>14</v>
      </c>
      <c r="AJ20" s="348">
        <v>2</v>
      </c>
      <c r="AK20" s="326">
        <f t="shared" si="20"/>
        <v>28</v>
      </c>
      <c r="AL20" s="348">
        <v>3</v>
      </c>
      <c r="AM20" s="354" t="s">
        <v>15</v>
      </c>
      <c r="AN20" s="331"/>
      <c r="AO20" s="326" t="str">
        <f t="shared" si="21"/>
        <v/>
      </c>
      <c r="AP20" s="330"/>
      <c r="AQ20" s="326" t="str">
        <f t="shared" si="2"/>
        <v/>
      </c>
      <c r="AR20" s="342"/>
      <c r="AS20" s="329"/>
      <c r="AT20" s="328"/>
      <c r="AU20" s="326" t="str">
        <f t="shared" si="18"/>
        <v/>
      </c>
      <c r="AV20" s="328"/>
      <c r="AW20" s="326" t="str">
        <f t="shared" si="3"/>
        <v/>
      </c>
      <c r="AX20" s="328"/>
      <c r="AY20" s="328"/>
      <c r="AZ20" s="327">
        <f t="shared" si="4"/>
        <v>1</v>
      </c>
      <c r="BA20" s="326">
        <f t="shared" si="5"/>
        <v>14</v>
      </c>
      <c r="BB20" s="306">
        <f t="shared" si="6"/>
        <v>2</v>
      </c>
      <c r="BC20" s="326">
        <f t="shared" si="7"/>
        <v>28</v>
      </c>
      <c r="BD20" s="306">
        <f t="shared" si="8"/>
        <v>3</v>
      </c>
      <c r="BE20" s="337">
        <f t="shared" si="9"/>
        <v>3</v>
      </c>
      <c r="BF20" s="303" t="s">
        <v>178</v>
      </c>
      <c r="BG20" s="303" t="s">
        <v>261</v>
      </c>
    </row>
    <row r="21" spans="1:59" ht="15.75" customHeight="1" x14ac:dyDescent="0.3">
      <c r="A21" s="541" t="s">
        <v>206</v>
      </c>
      <c r="B21" s="50" t="s">
        <v>31</v>
      </c>
      <c r="C21" s="539" t="s">
        <v>188</v>
      </c>
      <c r="D21" s="335"/>
      <c r="E21" s="326" t="str">
        <f t="shared" si="10"/>
        <v/>
      </c>
      <c r="F21" s="335"/>
      <c r="G21" s="326" t="str">
        <f t="shared" si="11"/>
        <v/>
      </c>
      <c r="H21" s="335"/>
      <c r="I21" s="334"/>
      <c r="J21" s="331"/>
      <c r="K21" s="326" t="str">
        <f t="shared" si="12"/>
        <v/>
      </c>
      <c r="L21" s="328"/>
      <c r="M21" s="326" t="str">
        <f t="shared" si="13"/>
        <v/>
      </c>
      <c r="N21" s="328"/>
      <c r="O21" s="332"/>
      <c r="P21" s="328"/>
      <c r="Q21" s="326" t="str">
        <f t="shared" si="14"/>
        <v/>
      </c>
      <c r="R21" s="328"/>
      <c r="S21" s="326" t="str">
        <f t="shared" si="15"/>
        <v/>
      </c>
      <c r="T21" s="328"/>
      <c r="U21" s="333"/>
      <c r="V21" s="331"/>
      <c r="W21" s="326" t="str">
        <f t="shared" si="16"/>
        <v/>
      </c>
      <c r="X21" s="328"/>
      <c r="Y21" s="326" t="str">
        <f t="shared" si="17"/>
        <v/>
      </c>
      <c r="Z21" s="328"/>
      <c r="AA21" s="332"/>
      <c r="AB21" s="328"/>
      <c r="AC21" s="326" t="str">
        <f t="shared" si="22"/>
        <v/>
      </c>
      <c r="AD21" s="328"/>
      <c r="AE21" s="326" t="str">
        <f t="shared" si="23"/>
        <v/>
      </c>
      <c r="AF21" s="328"/>
      <c r="AG21" s="333"/>
      <c r="AH21" s="346">
        <v>1</v>
      </c>
      <c r="AI21" s="326">
        <f t="shared" si="19"/>
        <v>14</v>
      </c>
      <c r="AJ21" s="348">
        <v>1</v>
      </c>
      <c r="AK21" s="326">
        <f t="shared" si="20"/>
        <v>14</v>
      </c>
      <c r="AL21" s="348">
        <v>2</v>
      </c>
      <c r="AM21" s="354" t="s">
        <v>166</v>
      </c>
      <c r="AN21" s="331"/>
      <c r="AO21" s="326" t="str">
        <f t="shared" si="21"/>
        <v/>
      </c>
      <c r="AP21" s="330"/>
      <c r="AQ21" s="326" t="str">
        <f t="shared" si="2"/>
        <v/>
      </c>
      <c r="AR21" s="342"/>
      <c r="AS21" s="329"/>
      <c r="AT21" s="328"/>
      <c r="AU21" s="326" t="str">
        <f t="shared" si="18"/>
        <v/>
      </c>
      <c r="AV21" s="328"/>
      <c r="AW21" s="326" t="str">
        <f t="shared" si="3"/>
        <v/>
      </c>
      <c r="AX21" s="328"/>
      <c r="AY21" s="328"/>
      <c r="AZ21" s="327">
        <f t="shared" si="4"/>
        <v>1</v>
      </c>
      <c r="BA21" s="326">
        <f t="shared" si="5"/>
        <v>14</v>
      </c>
      <c r="BB21" s="306">
        <f t="shared" si="6"/>
        <v>1</v>
      </c>
      <c r="BC21" s="326">
        <f t="shared" si="7"/>
        <v>14</v>
      </c>
      <c r="BD21" s="306">
        <f t="shared" si="8"/>
        <v>2</v>
      </c>
      <c r="BE21" s="337">
        <f t="shared" si="9"/>
        <v>2</v>
      </c>
      <c r="BF21" s="359" t="s">
        <v>178</v>
      </c>
      <c r="BG21" s="303" t="s">
        <v>261</v>
      </c>
    </row>
    <row r="22" spans="1:59" ht="15.75" customHeight="1" x14ac:dyDescent="0.3">
      <c r="A22" s="355" t="s">
        <v>208</v>
      </c>
      <c r="B22" s="338" t="s">
        <v>31</v>
      </c>
      <c r="C22" s="540" t="s">
        <v>185</v>
      </c>
      <c r="D22" s="335"/>
      <c r="E22" s="326" t="str">
        <f t="shared" si="10"/>
        <v/>
      </c>
      <c r="F22" s="335"/>
      <c r="G22" s="326" t="str">
        <f t="shared" si="11"/>
        <v/>
      </c>
      <c r="H22" s="335"/>
      <c r="I22" s="334"/>
      <c r="J22" s="331"/>
      <c r="K22" s="326" t="str">
        <f t="shared" si="12"/>
        <v/>
      </c>
      <c r="L22" s="328"/>
      <c r="M22" s="326" t="str">
        <f t="shared" si="13"/>
        <v/>
      </c>
      <c r="N22" s="328"/>
      <c r="O22" s="332"/>
      <c r="P22" s="328"/>
      <c r="Q22" s="326" t="str">
        <f t="shared" si="14"/>
        <v/>
      </c>
      <c r="R22" s="328"/>
      <c r="S22" s="326" t="str">
        <f t="shared" si="15"/>
        <v/>
      </c>
      <c r="T22" s="328"/>
      <c r="U22" s="333"/>
      <c r="V22" s="331"/>
      <c r="W22" s="326" t="str">
        <f t="shared" si="16"/>
        <v/>
      </c>
      <c r="X22" s="328"/>
      <c r="Y22" s="326" t="str">
        <f t="shared" si="17"/>
        <v/>
      </c>
      <c r="Z22" s="328"/>
      <c r="AA22" s="332"/>
      <c r="AB22" s="328"/>
      <c r="AC22" s="326" t="str">
        <f t="shared" si="22"/>
        <v/>
      </c>
      <c r="AD22" s="328"/>
      <c r="AE22" s="326" t="str">
        <f t="shared" si="23"/>
        <v/>
      </c>
      <c r="AF22" s="328"/>
      <c r="AG22" s="333"/>
      <c r="AH22" s="349">
        <v>2</v>
      </c>
      <c r="AI22" s="326">
        <f t="shared" si="19"/>
        <v>28</v>
      </c>
      <c r="AJ22" s="348">
        <v>3</v>
      </c>
      <c r="AK22" s="326">
        <f t="shared" si="20"/>
        <v>42</v>
      </c>
      <c r="AL22" s="348">
        <v>4</v>
      </c>
      <c r="AM22" s="360" t="s">
        <v>216</v>
      </c>
      <c r="AN22" s="349"/>
      <c r="AO22" s="326" t="str">
        <f t="shared" si="21"/>
        <v/>
      </c>
      <c r="AP22" s="348"/>
      <c r="AQ22" s="326" t="str">
        <f t="shared" ref="AQ22:AQ29" si="24">IF(AP22*14=0,"",AP22*14)</f>
        <v/>
      </c>
      <c r="AR22" s="348"/>
      <c r="AS22" s="356"/>
      <c r="AT22" s="328"/>
      <c r="AU22" s="326" t="str">
        <f t="shared" si="18"/>
        <v/>
      </c>
      <c r="AV22" s="328"/>
      <c r="AW22" s="326" t="str">
        <f t="shared" si="3"/>
        <v/>
      </c>
      <c r="AX22" s="328"/>
      <c r="AY22" s="328"/>
      <c r="AZ22" s="327">
        <f t="shared" si="4"/>
        <v>2</v>
      </c>
      <c r="BA22" s="326">
        <f t="shared" si="5"/>
        <v>28</v>
      </c>
      <c r="BB22" s="306">
        <f t="shared" si="6"/>
        <v>3</v>
      </c>
      <c r="BC22" s="326">
        <f t="shared" si="7"/>
        <v>42</v>
      </c>
      <c r="BD22" s="306">
        <f t="shared" si="8"/>
        <v>4</v>
      </c>
      <c r="BE22" s="337">
        <f t="shared" si="9"/>
        <v>5</v>
      </c>
      <c r="BF22" s="359" t="s">
        <v>178</v>
      </c>
      <c r="BG22" s="303" t="s">
        <v>261</v>
      </c>
    </row>
    <row r="23" spans="1:59" ht="15.75" customHeight="1" x14ac:dyDescent="0.3">
      <c r="A23" s="541" t="s">
        <v>204</v>
      </c>
      <c r="B23" s="50" t="s">
        <v>31</v>
      </c>
      <c r="C23" s="539" t="s">
        <v>190</v>
      </c>
      <c r="D23" s="335"/>
      <c r="E23" s="326" t="str">
        <f t="shared" si="10"/>
        <v/>
      </c>
      <c r="F23" s="335"/>
      <c r="G23" s="326" t="str">
        <f t="shared" si="11"/>
        <v/>
      </c>
      <c r="H23" s="335"/>
      <c r="I23" s="334"/>
      <c r="J23" s="331"/>
      <c r="K23" s="326" t="str">
        <f t="shared" si="12"/>
        <v/>
      </c>
      <c r="L23" s="328"/>
      <c r="M23" s="326" t="str">
        <f t="shared" si="13"/>
        <v/>
      </c>
      <c r="N23" s="328"/>
      <c r="O23" s="332"/>
      <c r="P23" s="328"/>
      <c r="Q23" s="326" t="str">
        <f t="shared" si="14"/>
        <v/>
      </c>
      <c r="R23" s="328"/>
      <c r="S23" s="326" t="str">
        <f t="shared" si="15"/>
        <v/>
      </c>
      <c r="T23" s="328"/>
      <c r="U23" s="333"/>
      <c r="V23" s="331"/>
      <c r="W23" s="326" t="str">
        <f t="shared" si="16"/>
        <v/>
      </c>
      <c r="X23" s="328"/>
      <c r="Y23" s="326" t="str">
        <f t="shared" si="17"/>
        <v/>
      </c>
      <c r="Z23" s="328"/>
      <c r="AA23" s="332"/>
      <c r="AB23" s="328"/>
      <c r="AC23" s="326" t="str">
        <f t="shared" si="22"/>
        <v/>
      </c>
      <c r="AD23" s="328"/>
      <c r="AE23" s="326" t="str">
        <f t="shared" si="23"/>
        <v/>
      </c>
      <c r="AF23" s="328"/>
      <c r="AG23" s="333"/>
      <c r="AH23" s="449"/>
      <c r="AI23" s="405" t="str">
        <f t="shared" si="19"/>
        <v/>
      </c>
      <c r="AJ23" s="450"/>
      <c r="AK23" s="451"/>
      <c r="AL23" s="450"/>
      <c r="AM23" s="452"/>
      <c r="AN23" s="346">
        <v>2</v>
      </c>
      <c r="AO23" s="326">
        <f t="shared" si="21"/>
        <v>28</v>
      </c>
      <c r="AP23" s="348">
        <v>3</v>
      </c>
      <c r="AQ23" s="326">
        <f t="shared" si="24"/>
        <v>42</v>
      </c>
      <c r="AR23" s="348">
        <v>4</v>
      </c>
      <c r="AS23" s="362" t="s">
        <v>216</v>
      </c>
      <c r="AT23" s="328"/>
      <c r="AU23" s="326" t="str">
        <f t="shared" si="18"/>
        <v/>
      </c>
      <c r="AV23" s="328"/>
      <c r="AW23" s="326" t="str">
        <f t="shared" si="3"/>
        <v/>
      </c>
      <c r="AX23" s="328"/>
      <c r="AY23" s="328"/>
      <c r="AZ23" s="327">
        <f t="shared" si="4"/>
        <v>2</v>
      </c>
      <c r="BA23" s="326">
        <f t="shared" si="5"/>
        <v>28</v>
      </c>
      <c r="BB23" s="306">
        <f t="shared" si="6"/>
        <v>3</v>
      </c>
      <c r="BC23" s="326">
        <f t="shared" si="7"/>
        <v>42</v>
      </c>
      <c r="BD23" s="306">
        <f t="shared" si="8"/>
        <v>4</v>
      </c>
      <c r="BE23" s="337">
        <f t="shared" si="9"/>
        <v>5</v>
      </c>
      <c r="BF23" s="303" t="s">
        <v>178</v>
      </c>
      <c r="BG23" s="303" t="s">
        <v>261</v>
      </c>
    </row>
    <row r="24" spans="1:59" ht="15.75" customHeight="1" x14ac:dyDescent="0.3">
      <c r="A24" s="355" t="s">
        <v>207</v>
      </c>
      <c r="B24" s="338" t="s">
        <v>31</v>
      </c>
      <c r="C24" s="540" t="s">
        <v>443</v>
      </c>
      <c r="D24" s="252"/>
      <c r="E24" s="253"/>
      <c r="F24" s="252"/>
      <c r="G24" s="253"/>
      <c r="H24" s="252"/>
      <c r="I24" s="254"/>
      <c r="J24" s="255"/>
      <c r="K24" s="253"/>
      <c r="L24" s="256"/>
      <c r="M24" s="253"/>
      <c r="N24" s="256"/>
      <c r="O24" s="257"/>
      <c r="P24" s="256"/>
      <c r="Q24" s="253"/>
      <c r="R24" s="256"/>
      <c r="S24" s="253"/>
      <c r="T24" s="256"/>
      <c r="U24" s="258"/>
      <c r="V24" s="255"/>
      <c r="W24" s="253"/>
      <c r="X24" s="256"/>
      <c r="Y24" s="253"/>
      <c r="Z24" s="256"/>
      <c r="AA24" s="257"/>
      <c r="AB24" s="256"/>
      <c r="AC24" s="253"/>
      <c r="AD24" s="256"/>
      <c r="AE24" s="253"/>
      <c r="AF24" s="256"/>
      <c r="AG24" s="258"/>
      <c r="AH24" s="453"/>
      <c r="AI24" s="454"/>
      <c r="AJ24" s="455"/>
      <c r="AK24" s="456"/>
      <c r="AL24" s="455"/>
      <c r="AM24" s="457"/>
      <c r="AN24" s="346">
        <v>1</v>
      </c>
      <c r="AO24" s="326">
        <f t="shared" si="21"/>
        <v>14</v>
      </c>
      <c r="AP24" s="348">
        <v>2</v>
      </c>
      <c r="AQ24" s="326">
        <f t="shared" si="24"/>
        <v>28</v>
      </c>
      <c r="AR24" s="448">
        <v>4</v>
      </c>
      <c r="AS24" s="362" t="s">
        <v>67</v>
      </c>
      <c r="AT24" s="256"/>
      <c r="AU24" s="253"/>
      <c r="AV24" s="256"/>
      <c r="AW24" s="253"/>
      <c r="AX24" s="256"/>
      <c r="AY24" s="256"/>
      <c r="AZ24" s="327">
        <f t="shared" si="4"/>
        <v>1</v>
      </c>
      <c r="BA24" s="326">
        <f t="shared" si="5"/>
        <v>14</v>
      </c>
      <c r="BB24" s="306">
        <f t="shared" si="6"/>
        <v>2</v>
      </c>
      <c r="BC24" s="326">
        <f t="shared" si="7"/>
        <v>28</v>
      </c>
      <c r="BD24" s="306">
        <f t="shared" si="8"/>
        <v>4</v>
      </c>
      <c r="BE24" s="337">
        <f t="shared" si="9"/>
        <v>3</v>
      </c>
      <c r="BF24" s="359" t="s">
        <v>187</v>
      </c>
      <c r="BG24" s="359" t="s">
        <v>149</v>
      </c>
    </row>
    <row r="25" spans="1:59" x14ac:dyDescent="0.3">
      <c r="A25" s="355" t="s">
        <v>209</v>
      </c>
      <c r="B25" s="338" t="s">
        <v>31</v>
      </c>
      <c r="C25" s="540" t="s">
        <v>184</v>
      </c>
      <c r="D25" s="335"/>
      <c r="E25" s="326" t="str">
        <f t="shared" si="10"/>
        <v/>
      </c>
      <c r="F25" s="335"/>
      <c r="G25" s="326" t="str">
        <f t="shared" si="11"/>
        <v/>
      </c>
      <c r="H25" s="335"/>
      <c r="I25" s="334"/>
      <c r="J25" s="331"/>
      <c r="K25" s="326" t="str">
        <f t="shared" si="12"/>
        <v/>
      </c>
      <c r="L25" s="328"/>
      <c r="M25" s="326" t="str">
        <f t="shared" si="13"/>
        <v/>
      </c>
      <c r="N25" s="328"/>
      <c r="O25" s="332"/>
      <c r="P25" s="328"/>
      <c r="Q25" s="326" t="str">
        <f t="shared" si="14"/>
        <v/>
      </c>
      <c r="R25" s="328"/>
      <c r="S25" s="326" t="str">
        <f t="shared" si="15"/>
        <v/>
      </c>
      <c r="T25" s="328"/>
      <c r="U25" s="333"/>
      <c r="V25" s="331"/>
      <c r="W25" s="326" t="str">
        <f t="shared" si="16"/>
        <v/>
      </c>
      <c r="X25" s="328"/>
      <c r="Y25" s="326" t="str">
        <f t="shared" si="17"/>
        <v/>
      </c>
      <c r="Z25" s="328"/>
      <c r="AA25" s="332"/>
      <c r="AB25" s="328"/>
      <c r="AC25" s="326" t="str">
        <f t="shared" si="22"/>
        <v/>
      </c>
      <c r="AD25" s="328"/>
      <c r="AE25" s="326" t="str">
        <f t="shared" si="23"/>
        <v/>
      </c>
      <c r="AF25" s="328"/>
      <c r="AG25" s="333"/>
      <c r="AH25" s="331"/>
      <c r="AI25" s="326" t="str">
        <f t="shared" si="19"/>
        <v/>
      </c>
      <c r="AJ25" s="328"/>
      <c r="AK25" s="326" t="str">
        <f t="shared" ref="AK25:AK30" si="25">IF(AJ25*14=0,"",AJ25*14)</f>
        <v/>
      </c>
      <c r="AL25" s="328"/>
      <c r="AM25" s="332"/>
      <c r="AN25" s="349">
        <v>2</v>
      </c>
      <c r="AO25" s="326">
        <f t="shared" si="21"/>
        <v>28</v>
      </c>
      <c r="AP25" s="348">
        <v>3</v>
      </c>
      <c r="AQ25" s="326">
        <f t="shared" si="24"/>
        <v>42</v>
      </c>
      <c r="AR25" s="348">
        <v>5</v>
      </c>
      <c r="AS25" s="356" t="s">
        <v>166</v>
      </c>
      <c r="AT25" s="328"/>
      <c r="AU25" s="326" t="str">
        <f t="shared" si="18"/>
        <v/>
      </c>
      <c r="AV25" s="328"/>
      <c r="AW25" s="326" t="str">
        <f t="shared" si="3"/>
        <v/>
      </c>
      <c r="AX25" s="328"/>
      <c r="AY25" s="328"/>
      <c r="AZ25" s="341">
        <f t="shared" si="4"/>
        <v>2</v>
      </c>
      <c r="BA25" s="326">
        <f t="shared" si="5"/>
        <v>28</v>
      </c>
      <c r="BB25" s="340">
        <f t="shared" si="6"/>
        <v>3</v>
      </c>
      <c r="BC25" s="326">
        <f t="shared" si="7"/>
        <v>42</v>
      </c>
      <c r="BD25" s="340">
        <f t="shared" si="8"/>
        <v>5</v>
      </c>
      <c r="BE25" s="337">
        <f t="shared" si="9"/>
        <v>5</v>
      </c>
      <c r="BF25" s="359" t="s">
        <v>178</v>
      </c>
      <c r="BG25" s="359" t="s">
        <v>261</v>
      </c>
    </row>
    <row r="26" spans="1:59" x14ac:dyDescent="0.3">
      <c r="A26" s="355" t="s">
        <v>210</v>
      </c>
      <c r="B26" s="338" t="s">
        <v>31</v>
      </c>
      <c r="C26" s="540" t="s">
        <v>183</v>
      </c>
      <c r="D26" s="335"/>
      <c r="E26" s="326" t="str">
        <f t="shared" si="10"/>
        <v/>
      </c>
      <c r="F26" s="335"/>
      <c r="G26" s="326" t="str">
        <f t="shared" si="11"/>
        <v/>
      </c>
      <c r="H26" s="335"/>
      <c r="I26" s="334"/>
      <c r="J26" s="331"/>
      <c r="K26" s="326" t="str">
        <f t="shared" si="12"/>
        <v/>
      </c>
      <c r="L26" s="328"/>
      <c r="M26" s="326" t="str">
        <f t="shared" si="13"/>
        <v/>
      </c>
      <c r="N26" s="328"/>
      <c r="O26" s="332"/>
      <c r="P26" s="328"/>
      <c r="Q26" s="326" t="str">
        <f t="shared" si="14"/>
        <v/>
      </c>
      <c r="R26" s="328"/>
      <c r="S26" s="326" t="str">
        <f t="shared" si="15"/>
        <v/>
      </c>
      <c r="T26" s="328"/>
      <c r="U26" s="333"/>
      <c r="V26" s="331"/>
      <c r="W26" s="326" t="str">
        <f t="shared" si="16"/>
        <v/>
      </c>
      <c r="X26" s="328"/>
      <c r="Y26" s="326" t="str">
        <f t="shared" si="17"/>
        <v/>
      </c>
      <c r="Z26" s="328"/>
      <c r="AA26" s="332"/>
      <c r="AB26" s="328"/>
      <c r="AC26" s="326" t="str">
        <f t="shared" si="22"/>
        <v/>
      </c>
      <c r="AD26" s="328"/>
      <c r="AE26" s="326" t="str">
        <f t="shared" si="23"/>
        <v/>
      </c>
      <c r="AF26" s="328"/>
      <c r="AG26" s="333"/>
      <c r="AH26" s="331"/>
      <c r="AI26" s="326" t="str">
        <f t="shared" si="19"/>
        <v/>
      </c>
      <c r="AJ26" s="328"/>
      <c r="AK26" s="326" t="str">
        <f t="shared" si="25"/>
        <v/>
      </c>
      <c r="AL26" s="328"/>
      <c r="AM26" s="332"/>
      <c r="AN26" s="349">
        <v>1</v>
      </c>
      <c r="AO26" s="326">
        <f t="shared" si="21"/>
        <v>14</v>
      </c>
      <c r="AP26" s="348">
        <v>3</v>
      </c>
      <c r="AQ26" s="326">
        <f t="shared" si="24"/>
        <v>42</v>
      </c>
      <c r="AR26" s="348">
        <v>5</v>
      </c>
      <c r="AS26" s="356" t="s">
        <v>15</v>
      </c>
      <c r="AT26" s="328"/>
      <c r="AU26" s="326" t="str">
        <f t="shared" si="18"/>
        <v/>
      </c>
      <c r="AV26" s="328"/>
      <c r="AW26" s="326" t="str">
        <f t="shared" si="3"/>
        <v/>
      </c>
      <c r="AX26" s="328"/>
      <c r="AY26" s="328"/>
      <c r="AZ26" s="341">
        <f t="shared" si="4"/>
        <v>1</v>
      </c>
      <c r="BA26" s="326">
        <f t="shared" si="5"/>
        <v>14</v>
      </c>
      <c r="BB26" s="340">
        <f t="shared" si="6"/>
        <v>3</v>
      </c>
      <c r="BC26" s="326">
        <f t="shared" si="7"/>
        <v>42</v>
      </c>
      <c r="BD26" s="340">
        <f t="shared" si="8"/>
        <v>5</v>
      </c>
      <c r="BE26" s="337">
        <f t="shared" si="9"/>
        <v>4</v>
      </c>
      <c r="BF26" s="359" t="s">
        <v>178</v>
      </c>
      <c r="BG26" s="359" t="s">
        <v>261</v>
      </c>
    </row>
    <row r="27" spans="1:59" ht="15.75" customHeight="1" x14ac:dyDescent="0.3">
      <c r="A27" s="355" t="s">
        <v>211</v>
      </c>
      <c r="B27" s="338" t="s">
        <v>31</v>
      </c>
      <c r="C27" s="357" t="s">
        <v>182</v>
      </c>
      <c r="D27" s="335"/>
      <c r="E27" s="326" t="str">
        <f>IF(D27*14=0,"",D27*14)</f>
        <v/>
      </c>
      <c r="F27" s="335"/>
      <c r="G27" s="326" t="str">
        <f>IF(F27*14=0,"",F27*14)</f>
        <v/>
      </c>
      <c r="H27" s="335"/>
      <c r="I27" s="334"/>
      <c r="J27" s="331"/>
      <c r="K27" s="326" t="str">
        <f>IF(J27*14=0,"",J27*14)</f>
        <v/>
      </c>
      <c r="L27" s="328"/>
      <c r="M27" s="326" t="str">
        <f>IF(L27*14=0,"",L27*14)</f>
        <v/>
      </c>
      <c r="N27" s="328"/>
      <c r="O27" s="332"/>
      <c r="P27" s="328"/>
      <c r="Q27" s="326" t="str">
        <f>IF(P27*14=0,"",P27*14)</f>
        <v/>
      </c>
      <c r="R27" s="328"/>
      <c r="S27" s="326" t="str">
        <f>IF(R27*14=0,"",R27*14)</f>
        <v/>
      </c>
      <c r="T27" s="328"/>
      <c r="U27" s="333"/>
      <c r="V27" s="331"/>
      <c r="W27" s="326" t="str">
        <f>IF(V27*14=0,"",V27*14)</f>
        <v/>
      </c>
      <c r="X27" s="328"/>
      <c r="Y27" s="326" t="str">
        <f>IF(X27*14=0,"",X27*14)</f>
        <v/>
      </c>
      <c r="Z27" s="328"/>
      <c r="AA27" s="332"/>
      <c r="AB27" s="328"/>
      <c r="AC27" s="326" t="str">
        <f>IF(AB27*14=0,"",AB27*14)</f>
        <v/>
      </c>
      <c r="AD27" s="328"/>
      <c r="AE27" s="326" t="str">
        <f>IF(AD27*14=0,"",AD27*14)</f>
        <v/>
      </c>
      <c r="AF27" s="328"/>
      <c r="AG27" s="333"/>
      <c r="AH27" s="331"/>
      <c r="AI27" s="326" t="str">
        <f>IF(AH27*14=0,"",AH27*14)</f>
        <v/>
      </c>
      <c r="AJ27" s="328"/>
      <c r="AK27" s="326" t="str">
        <f t="shared" si="25"/>
        <v/>
      </c>
      <c r="AL27" s="328"/>
      <c r="AM27" s="332"/>
      <c r="AN27" s="349">
        <v>2</v>
      </c>
      <c r="AO27" s="326">
        <f>IF(AN27*14=0,"",AN27*14)</f>
        <v>28</v>
      </c>
      <c r="AP27" s="348">
        <v>1</v>
      </c>
      <c r="AQ27" s="326">
        <f>IF(AP27*14=0,"",AP27*14)</f>
        <v>14</v>
      </c>
      <c r="AR27" s="348">
        <v>2</v>
      </c>
      <c r="AS27" s="362" t="s">
        <v>67</v>
      </c>
      <c r="AT27" s="328"/>
      <c r="AU27" s="326" t="str">
        <f>IF(AT27*14=0,"",AT27*14)</f>
        <v/>
      </c>
      <c r="AV27" s="328"/>
      <c r="AW27" s="326" t="str">
        <f t="shared" si="3"/>
        <v/>
      </c>
      <c r="AX27" s="328"/>
      <c r="AY27" s="328"/>
      <c r="AZ27" s="327">
        <f t="shared" si="4"/>
        <v>2</v>
      </c>
      <c r="BA27" s="326">
        <f t="shared" si="5"/>
        <v>28</v>
      </c>
      <c r="BB27" s="306">
        <f t="shared" si="6"/>
        <v>1</v>
      </c>
      <c r="BC27" s="326">
        <f t="shared" si="7"/>
        <v>14</v>
      </c>
      <c r="BD27" s="306">
        <f t="shared" si="8"/>
        <v>2</v>
      </c>
      <c r="BE27" s="337">
        <f t="shared" si="9"/>
        <v>3</v>
      </c>
      <c r="BF27" s="359" t="s">
        <v>178</v>
      </c>
      <c r="BG27" s="359" t="s">
        <v>261</v>
      </c>
    </row>
    <row r="28" spans="1:59" ht="15.75" customHeight="1" x14ac:dyDescent="0.3">
      <c r="A28" s="355" t="s">
        <v>212</v>
      </c>
      <c r="B28" s="338" t="s">
        <v>31</v>
      </c>
      <c r="C28" s="357" t="s">
        <v>181</v>
      </c>
      <c r="D28" s="335"/>
      <c r="E28" s="326" t="str">
        <f t="shared" si="10"/>
        <v/>
      </c>
      <c r="F28" s="335"/>
      <c r="G28" s="326" t="str">
        <f t="shared" si="11"/>
        <v/>
      </c>
      <c r="H28" s="335"/>
      <c r="I28" s="334"/>
      <c r="J28" s="331"/>
      <c r="K28" s="326" t="str">
        <f t="shared" si="12"/>
        <v/>
      </c>
      <c r="L28" s="328"/>
      <c r="M28" s="326" t="str">
        <f t="shared" si="13"/>
        <v/>
      </c>
      <c r="N28" s="328"/>
      <c r="O28" s="332"/>
      <c r="P28" s="328"/>
      <c r="Q28" s="326" t="str">
        <f t="shared" si="14"/>
        <v/>
      </c>
      <c r="R28" s="328"/>
      <c r="S28" s="326" t="str">
        <f t="shared" si="15"/>
        <v/>
      </c>
      <c r="T28" s="328"/>
      <c r="U28" s="333"/>
      <c r="V28" s="331"/>
      <c r="W28" s="326" t="str">
        <f t="shared" si="16"/>
        <v/>
      </c>
      <c r="X28" s="328"/>
      <c r="Y28" s="326" t="str">
        <f t="shared" si="17"/>
        <v/>
      </c>
      <c r="Z28" s="328"/>
      <c r="AA28" s="332"/>
      <c r="AB28" s="328"/>
      <c r="AC28" s="326" t="str">
        <f t="shared" si="22"/>
        <v/>
      </c>
      <c r="AD28" s="328"/>
      <c r="AE28" s="326" t="str">
        <f t="shared" si="23"/>
        <v/>
      </c>
      <c r="AF28" s="328"/>
      <c r="AG28" s="333"/>
      <c r="AH28" s="331"/>
      <c r="AI28" s="326" t="str">
        <f t="shared" si="19"/>
        <v/>
      </c>
      <c r="AJ28" s="328"/>
      <c r="AK28" s="326" t="str">
        <f t="shared" si="25"/>
        <v/>
      </c>
      <c r="AL28" s="328"/>
      <c r="AM28" s="332"/>
      <c r="AN28" s="350"/>
      <c r="AO28" s="326" t="str">
        <f t="shared" si="21"/>
        <v/>
      </c>
      <c r="AP28" s="351"/>
      <c r="AQ28" s="326" t="str">
        <f t="shared" si="24"/>
        <v/>
      </c>
      <c r="AR28" s="351"/>
      <c r="AS28" s="358"/>
      <c r="AT28" s="328">
        <v>1</v>
      </c>
      <c r="AU28" s="326">
        <f t="shared" si="18"/>
        <v>14</v>
      </c>
      <c r="AV28" s="328">
        <v>1</v>
      </c>
      <c r="AW28" s="326">
        <f t="shared" si="3"/>
        <v>14</v>
      </c>
      <c r="AX28" s="328">
        <v>2</v>
      </c>
      <c r="AY28" s="328" t="s">
        <v>79</v>
      </c>
      <c r="AZ28" s="327">
        <f t="shared" si="4"/>
        <v>1</v>
      </c>
      <c r="BA28" s="326">
        <f t="shared" si="5"/>
        <v>14</v>
      </c>
      <c r="BB28" s="306">
        <f t="shared" si="6"/>
        <v>1</v>
      </c>
      <c r="BC28" s="326">
        <f t="shared" si="7"/>
        <v>14</v>
      </c>
      <c r="BD28" s="306">
        <f t="shared" si="8"/>
        <v>2</v>
      </c>
      <c r="BE28" s="337">
        <f t="shared" si="9"/>
        <v>2</v>
      </c>
      <c r="BF28" s="359" t="s">
        <v>178</v>
      </c>
      <c r="BG28" s="359" t="s">
        <v>261</v>
      </c>
    </row>
    <row r="29" spans="1:59" ht="15.75" customHeight="1" x14ac:dyDescent="0.3">
      <c r="A29" s="355" t="s">
        <v>213</v>
      </c>
      <c r="B29" s="338" t="s">
        <v>31</v>
      </c>
      <c r="C29" s="357" t="s">
        <v>180</v>
      </c>
      <c r="D29" s="335"/>
      <c r="E29" s="326" t="str">
        <f t="shared" si="10"/>
        <v/>
      </c>
      <c r="F29" s="335"/>
      <c r="G29" s="326" t="str">
        <f t="shared" si="11"/>
        <v/>
      </c>
      <c r="H29" s="335"/>
      <c r="I29" s="334"/>
      <c r="J29" s="331"/>
      <c r="K29" s="326" t="str">
        <f t="shared" si="12"/>
        <v/>
      </c>
      <c r="L29" s="328"/>
      <c r="M29" s="326" t="str">
        <f t="shared" si="13"/>
        <v/>
      </c>
      <c r="N29" s="328"/>
      <c r="O29" s="332"/>
      <c r="P29" s="328"/>
      <c r="Q29" s="326" t="str">
        <f t="shared" si="14"/>
        <v/>
      </c>
      <c r="R29" s="328"/>
      <c r="S29" s="326" t="str">
        <f t="shared" si="15"/>
        <v/>
      </c>
      <c r="T29" s="328"/>
      <c r="U29" s="333"/>
      <c r="V29" s="331"/>
      <c r="W29" s="326" t="str">
        <f t="shared" si="16"/>
        <v/>
      </c>
      <c r="X29" s="328"/>
      <c r="Y29" s="326" t="str">
        <f t="shared" si="17"/>
        <v/>
      </c>
      <c r="Z29" s="328"/>
      <c r="AA29" s="332"/>
      <c r="AB29" s="328"/>
      <c r="AC29" s="326" t="str">
        <f t="shared" si="22"/>
        <v/>
      </c>
      <c r="AD29" s="328"/>
      <c r="AE29" s="326" t="str">
        <f t="shared" si="23"/>
        <v/>
      </c>
      <c r="AF29" s="328"/>
      <c r="AG29" s="333"/>
      <c r="AH29" s="331"/>
      <c r="AI29" s="326" t="str">
        <f t="shared" si="19"/>
        <v/>
      </c>
      <c r="AJ29" s="328"/>
      <c r="AK29" s="326" t="str">
        <f t="shared" si="25"/>
        <v/>
      </c>
      <c r="AL29" s="328"/>
      <c r="AM29" s="332"/>
      <c r="AN29" s="331"/>
      <c r="AO29" s="326" t="str">
        <f t="shared" si="21"/>
        <v/>
      </c>
      <c r="AP29" s="330"/>
      <c r="AQ29" s="326" t="str">
        <f t="shared" si="24"/>
        <v/>
      </c>
      <c r="AR29" s="330"/>
      <c r="AS29" s="329"/>
      <c r="AT29" s="352">
        <v>2</v>
      </c>
      <c r="AU29" s="326">
        <f t="shared" si="18"/>
        <v>28</v>
      </c>
      <c r="AV29" s="348">
        <v>2</v>
      </c>
      <c r="AW29" s="347">
        <v>28</v>
      </c>
      <c r="AX29" s="348">
        <v>4</v>
      </c>
      <c r="AY29" s="362" t="s">
        <v>67</v>
      </c>
      <c r="AZ29" s="327">
        <f t="shared" si="4"/>
        <v>2</v>
      </c>
      <c r="BA29" s="326">
        <f t="shared" si="5"/>
        <v>28</v>
      </c>
      <c r="BB29" s="306">
        <f t="shared" si="6"/>
        <v>2</v>
      </c>
      <c r="BC29" s="326">
        <f t="shared" si="7"/>
        <v>28</v>
      </c>
      <c r="BD29" s="306">
        <f t="shared" si="8"/>
        <v>4</v>
      </c>
      <c r="BE29" s="337">
        <f t="shared" si="9"/>
        <v>4</v>
      </c>
      <c r="BF29" s="359" t="s">
        <v>178</v>
      </c>
      <c r="BG29" s="359" t="s">
        <v>261</v>
      </c>
    </row>
    <row r="30" spans="1:59" ht="15.75" customHeight="1" x14ac:dyDescent="0.3">
      <c r="A30" s="355" t="s">
        <v>214</v>
      </c>
      <c r="B30" s="338" t="s">
        <v>31</v>
      </c>
      <c r="C30" s="357" t="s">
        <v>179</v>
      </c>
      <c r="D30" s="335"/>
      <c r="E30" s="326" t="str">
        <f>IF(D30*14=0,"",D30*14)</f>
        <v/>
      </c>
      <c r="F30" s="335"/>
      <c r="G30" s="326" t="str">
        <f>IF(F30*14=0,"",F30*14)</f>
        <v/>
      </c>
      <c r="H30" s="335"/>
      <c r="I30" s="334"/>
      <c r="J30" s="331"/>
      <c r="K30" s="326" t="str">
        <f>IF(J30*14=0,"",J30*14)</f>
        <v/>
      </c>
      <c r="L30" s="328"/>
      <c r="M30" s="326" t="str">
        <f>IF(L30*14=0,"",L30*14)</f>
        <v/>
      </c>
      <c r="N30" s="328"/>
      <c r="O30" s="332"/>
      <c r="P30" s="328"/>
      <c r="Q30" s="326" t="str">
        <f>IF(P30*14=0,"",P30*14)</f>
        <v/>
      </c>
      <c r="R30" s="328"/>
      <c r="S30" s="326" t="str">
        <f>IF(R30*14=0,"",R30*14)</f>
        <v/>
      </c>
      <c r="T30" s="328"/>
      <c r="U30" s="333"/>
      <c r="V30" s="331"/>
      <c r="W30" s="326" t="str">
        <f>IF(V30*14=0,"",V30*14)</f>
        <v/>
      </c>
      <c r="X30" s="328"/>
      <c r="Y30" s="326" t="str">
        <f>IF(X30*14=0,"",X30*14)</f>
        <v/>
      </c>
      <c r="Z30" s="328"/>
      <c r="AA30" s="332"/>
      <c r="AB30" s="328"/>
      <c r="AC30" s="326" t="str">
        <f>IF(AB30*14=0,"",AB30*14)</f>
        <v/>
      </c>
      <c r="AD30" s="328"/>
      <c r="AE30" s="326" t="str">
        <f>IF(AD30*14=0,"",AD30*14)</f>
        <v/>
      </c>
      <c r="AF30" s="328"/>
      <c r="AG30" s="333"/>
      <c r="AH30" s="331"/>
      <c r="AI30" s="326" t="str">
        <f>IF(AH30*14=0,"",AH30*14)</f>
        <v/>
      </c>
      <c r="AJ30" s="328"/>
      <c r="AK30" s="326" t="str">
        <f t="shared" si="25"/>
        <v/>
      </c>
      <c r="AL30" s="328"/>
      <c r="AM30" s="332"/>
      <c r="AN30" s="331"/>
      <c r="AO30" s="326" t="str">
        <f>IF(AN30*14=0,"",AN30*14)</f>
        <v/>
      </c>
      <c r="AP30" s="330"/>
      <c r="AQ30" s="326" t="str">
        <f>IF(AP30*14=0,"",AP30*14)</f>
        <v/>
      </c>
      <c r="AR30" s="330"/>
      <c r="AS30" s="329"/>
      <c r="AT30" s="349">
        <v>3</v>
      </c>
      <c r="AU30" s="326">
        <f>IF(AT30*14=0,"",AT30*14)</f>
        <v>42</v>
      </c>
      <c r="AV30" s="348">
        <v>2</v>
      </c>
      <c r="AW30" s="347">
        <v>28</v>
      </c>
      <c r="AX30" s="348">
        <v>5</v>
      </c>
      <c r="AY30" s="354" t="s">
        <v>166</v>
      </c>
      <c r="AZ30" s="327">
        <f t="shared" si="4"/>
        <v>3</v>
      </c>
      <c r="BA30" s="326">
        <f t="shared" si="5"/>
        <v>42</v>
      </c>
      <c r="BB30" s="306">
        <f t="shared" si="6"/>
        <v>2</v>
      </c>
      <c r="BC30" s="326">
        <f t="shared" si="7"/>
        <v>28</v>
      </c>
      <c r="BD30" s="306">
        <f t="shared" si="8"/>
        <v>5</v>
      </c>
      <c r="BE30" s="337">
        <f t="shared" si="9"/>
        <v>5</v>
      </c>
      <c r="BF30" s="359" t="s">
        <v>178</v>
      </c>
      <c r="BG30" s="359" t="s">
        <v>261</v>
      </c>
    </row>
    <row r="32" spans="1:59" s="127" customFormat="1" ht="15.75" customHeight="1" thickBot="1" x14ac:dyDescent="0.35">
      <c r="A32" s="200"/>
      <c r="B32" s="277"/>
      <c r="C32" s="336" t="s">
        <v>52</v>
      </c>
      <c r="D32" s="138">
        <f>SUM(D12:D30)</f>
        <v>0</v>
      </c>
      <c r="E32" s="138">
        <f>SUM(E12:E30)</f>
        <v>0</v>
      </c>
      <c r="F32" s="138">
        <f>SUM(F12:F30)</f>
        <v>0</v>
      </c>
      <c r="G32" s="138">
        <f>SUM(G12:G30)</f>
        <v>0</v>
      </c>
      <c r="H32" s="138">
        <f>SUM(H12:H30)</f>
        <v>0</v>
      </c>
      <c r="I32" s="210" t="s">
        <v>17</v>
      </c>
      <c r="J32" s="138">
        <f>SUM(J12:J30)</f>
        <v>0</v>
      </c>
      <c r="K32" s="138">
        <f>SUM(K12:K30)</f>
        <v>0</v>
      </c>
      <c r="L32" s="138">
        <f>SUM(L12:L30)</f>
        <v>0</v>
      </c>
      <c r="M32" s="138">
        <f>SUM(M12:M30)</f>
        <v>0</v>
      </c>
      <c r="N32" s="138">
        <f>SUM(N12:N30)</f>
        <v>0</v>
      </c>
      <c r="O32" s="210" t="s">
        <v>17</v>
      </c>
      <c r="P32" s="138">
        <f>SUM(P12:P30)</f>
        <v>0</v>
      </c>
      <c r="Q32" s="138">
        <f>SUM(Q12:Q30)</f>
        <v>0</v>
      </c>
      <c r="R32" s="138">
        <f>SUM(R12:R30)</f>
        <v>0</v>
      </c>
      <c r="S32" s="138">
        <f>SUM(S12:S30)</f>
        <v>0</v>
      </c>
      <c r="T32" s="138">
        <f>SUM(T12:T30)</f>
        <v>0</v>
      </c>
      <c r="U32" s="210" t="s">
        <v>17</v>
      </c>
      <c r="V32" s="138">
        <f>SUM(V12:V30)</f>
        <v>0</v>
      </c>
      <c r="W32" s="138">
        <f>SUM(W12:W30)</f>
        <v>0</v>
      </c>
      <c r="X32" s="138">
        <f>SUM(X12:X30)</f>
        <v>0</v>
      </c>
      <c r="Y32" s="138">
        <f>SUM(Y12:Y30)</f>
        <v>0</v>
      </c>
      <c r="Z32" s="138">
        <f>SUM(Z12:Z30)</f>
        <v>0</v>
      </c>
      <c r="AA32" s="210" t="s">
        <v>17</v>
      </c>
      <c r="AB32" s="138">
        <f>SUM(AB12:AB30)</f>
        <v>9</v>
      </c>
      <c r="AC32" s="138">
        <f>SUM(AC12:AC30)</f>
        <v>126</v>
      </c>
      <c r="AD32" s="138">
        <f>SUM(AD12:AD30)</f>
        <v>11</v>
      </c>
      <c r="AE32" s="138">
        <f>SUM(AE12:AE30)</f>
        <v>154</v>
      </c>
      <c r="AF32" s="138">
        <f>SUM(AF12:AF30)</f>
        <v>24</v>
      </c>
      <c r="AG32" s="210" t="s">
        <v>17</v>
      </c>
      <c r="AH32" s="138">
        <f>SUM(AH12:AH30)</f>
        <v>9</v>
      </c>
      <c r="AI32" s="138">
        <f>SUM(AI12:AI30)</f>
        <v>126</v>
      </c>
      <c r="AJ32" s="138">
        <f>SUM(AJ12:AJ30)</f>
        <v>11</v>
      </c>
      <c r="AK32" s="138">
        <f>SUM(AK12:AK30)</f>
        <v>154</v>
      </c>
      <c r="AL32" s="138">
        <f>SUM(AL12:AL30)</f>
        <v>20</v>
      </c>
      <c r="AM32" s="210" t="s">
        <v>17</v>
      </c>
      <c r="AN32" s="138">
        <f>SUM(AN12:AN30)</f>
        <v>8</v>
      </c>
      <c r="AO32" s="138">
        <f>SUM(AO12:AO30)</f>
        <v>112</v>
      </c>
      <c r="AP32" s="138">
        <f>SUM(AP12:AP30)</f>
        <v>12</v>
      </c>
      <c r="AQ32" s="138">
        <f>SUM(AQ12:AQ30)</f>
        <v>168</v>
      </c>
      <c r="AR32" s="138">
        <f>SUM(AR12:AR30)</f>
        <v>20</v>
      </c>
      <c r="AS32" s="210" t="s">
        <v>17</v>
      </c>
      <c r="AT32" s="138">
        <f>SUM(AT12:AT30)</f>
        <v>6</v>
      </c>
      <c r="AU32" s="138">
        <f>SUM(AU12:AU30)</f>
        <v>84</v>
      </c>
      <c r="AV32" s="138">
        <f>SUM(AV12:AV30)</f>
        <v>5</v>
      </c>
      <c r="AW32" s="138">
        <f>SUM(AW12:AW30)</f>
        <v>70</v>
      </c>
      <c r="AX32" s="138">
        <f>SUM(AX12:AX30)</f>
        <v>11</v>
      </c>
      <c r="AY32" s="210" t="s">
        <v>17</v>
      </c>
      <c r="AZ32" s="138">
        <f t="shared" ref="AZ32:BE32" si="26">SUM(AZ12:AZ30)</f>
        <v>32</v>
      </c>
      <c r="BA32" s="138">
        <f t="shared" si="26"/>
        <v>448</v>
      </c>
      <c r="BB32" s="138">
        <f t="shared" si="26"/>
        <v>39</v>
      </c>
      <c r="BC32" s="138">
        <f t="shared" si="26"/>
        <v>546</v>
      </c>
      <c r="BD32" s="138">
        <f t="shared" si="26"/>
        <v>75</v>
      </c>
      <c r="BE32" s="138">
        <f t="shared" si="26"/>
        <v>71</v>
      </c>
    </row>
    <row r="33" spans="1:59" s="127" customFormat="1" ht="15.75" customHeight="1" thickBot="1" x14ac:dyDescent="0.35">
      <c r="A33" s="181"/>
      <c r="B33" s="182"/>
      <c r="C33" s="125" t="s">
        <v>41</v>
      </c>
      <c r="D33" s="126">
        <f>D10+D32</f>
        <v>12</v>
      </c>
      <c r="E33" s="126">
        <f>E10+E32</f>
        <v>168</v>
      </c>
      <c r="F33" s="126">
        <f>F10+F32</f>
        <v>20</v>
      </c>
      <c r="G33" s="126">
        <f>G10+G32</f>
        <v>288</v>
      </c>
      <c r="H33" s="126">
        <f>H10+H32</f>
        <v>28</v>
      </c>
      <c r="I33" s="211" t="s">
        <v>17</v>
      </c>
      <c r="J33" s="126">
        <f>J10+J32</f>
        <v>14</v>
      </c>
      <c r="K33" s="126">
        <f>K10+K32</f>
        <v>196</v>
      </c>
      <c r="L33" s="126">
        <f>L10+L32</f>
        <v>20</v>
      </c>
      <c r="M33" s="126">
        <f>M10+M32</f>
        <v>290</v>
      </c>
      <c r="N33" s="126">
        <f>N10+N32</f>
        <v>27</v>
      </c>
      <c r="O33" s="211" t="s">
        <v>17</v>
      </c>
      <c r="P33" s="126">
        <f>P10+P32</f>
        <v>11</v>
      </c>
      <c r="Q33" s="126">
        <f>Q10+Q32</f>
        <v>154</v>
      </c>
      <c r="R33" s="126">
        <f>R10+R32</f>
        <v>21</v>
      </c>
      <c r="S33" s="126">
        <f>S10+S32</f>
        <v>302</v>
      </c>
      <c r="T33" s="126">
        <f>T10+T32</f>
        <v>31</v>
      </c>
      <c r="U33" s="211" t="s">
        <v>17</v>
      </c>
      <c r="V33" s="126">
        <f>V10+V32</f>
        <v>16</v>
      </c>
      <c r="W33" s="126">
        <f>W10+W32</f>
        <v>224</v>
      </c>
      <c r="X33" s="126">
        <f>X10+X32</f>
        <v>17</v>
      </c>
      <c r="Y33" s="126">
        <f>Y10+Y32</f>
        <v>238</v>
      </c>
      <c r="Z33" s="126">
        <f>Z10+Z32</f>
        <v>31</v>
      </c>
      <c r="AA33" s="211" t="s">
        <v>17</v>
      </c>
      <c r="AB33" s="126">
        <f>AB10+AB32</f>
        <v>12</v>
      </c>
      <c r="AC33" s="126">
        <f>AC10+AC32</f>
        <v>168</v>
      </c>
      <c r="AD33" s="126">
        <f>AD10+AD32</f>
        <v>16</v>
      </c>
      <c r="AE33" s="126">
        <f>AE10+AE32</f>
        <v>224</v>
      </c>
      <c r="AF33" s="126">
        <f>AF10+AF32</f>
        <v>29</v>
      </c>
      <c r="AG33" s="211" t="s">
        <v>17</v>
      </c>
      <c r="AH33" s="126">
        <f>AH10+AH32</f>
        <v>13</v>
      </c>
      <c r="AI33" s="126">
        <f>AI10+AI32</f>
        <v>182</v>
      </c>
      <c r="AJ33" s="126">
        <f>AJ10+AJ32</f>
        <v>22</v>
      </c>
      <c r="AK33" s="126">
        <f>AK10+AK32</f>
        <v>314</v>
      </c>
      <c r="AL33" s="126">
        <f>AL10+AL32</f>
        <v>33</v>
      </c>
      <c r="AM33" s="211" t="s">
        <v>17</v>
      </c>
      <c r="AN33" s="126">
        <f>AN10+AN32</f>
        <v>11</v>
      </c>
      <c r="AO33" s="126">
        <f>AO10+AO32</f>
        <v>154</v>
      </c>
      <c r="AP33" s="126">
        <f>AP10+AP32</f>
        <v>22</v>
      </c>
      <c r="AQ33" s="126">
        <f>AQ10+AQ32</f>
        <v>314</v>
      </c>
      <c r="AR33" s="126">
        <f>AR10+AR32</f>
        <v>33</v>
      </c>
      <c r="AS33" s="211" t="s">
        <v>17</v>
      </c>
      <c r="AT33" s="126">
        <f>AT10+AT32</f>
        <v>8</v>
      </c>
      <c r="AU33" s="126">
        <f>AU10+AU32</f>
        <v>112</v>
      </c>
      <c r="AV33" s="126">
        <f>AV10+AV32</f>
        <v>25</v>
      </c>
      <c r="AW33" s="126">
        <f>AW10+AW32</f>
        <v>366</v>
      </c>
      <c r="AX33" s="126">
        <f>AX10+AX32</f>
        <v>28</v>
      </c>
      <c r="AY33" s="211" t="s">
        <v>17</v>
      </c>
      <c r="AZ33" s="139">
        <f t="shared" ref="AZ33:BE33" si="27">AZ10+AZ32</f>
        <v>97</v>
      </c>
      <c r="BA33" s="139">
        <f t="shared" si="27"/>
        <v>1358</v>
      </c>
      <c r="BB33" s="139">
        <f t="shared" si="27"/>
        <v>163</v>
      </c>
      <c r="BC33" s="139">
        <f t="shared" si="27"/>
        <v>2324</v>
      </c>
      <c r="BD33" s="139">
        <f t="shared" si="27"/>
        <v>240</v>
      </c>
      <c r="BE33" s="139">
        <f t="shared" si="27"/>
        <v>260</v>
      </c>
    </row>
    <row r="34" spans="1:59" ht="18.75" customHeight="1" x14ac:dyDescent="0.3">
      <c r="A34" s="140"/>
      <c r="B34" s="141"/>
      <c r="C34" s="142" t="s">
        <v>16</v>
      </c>
      <c r="D34" s="703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3"/>
      <c r="AC34" s="704"/>
      <c r="AD34" s="704"/>
      <c r="AE34" s="704"/>
      <c r="AF34" s="704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704"/>
      <c r="AU34" s="704"/>
      <c r="AV34" s="704"/>
      <c r="AW34" s="704"/>
      <c r="AX34" s="704"/>
      <c r="AY34" s="704"/>
      <c r="AZ34" s="707"/>
      <c r="BA34" s="708"/>
      <c r="BB34" s="708"/>
      <c r="BC34" s="708"/>
      <c r="BD34" s="708"/>
      <c r="BE34" s="708"/>
      <c r="BF34" s="202"/>
      <c r="BG34" s="202"/>
    </row>
    <row r="35" spans="1:59" s="100" customFormat="1" ht="15.75" customHeight="1" x14ac:dyDescent="0.3">
      <c r="A35" s="355" t="s">
        <v>349</v>
      </c>
      <c r="B35" s="52" t="s">
        <v>15</v>
      </c>
      <c r="C35" s="51" t="s">
        <v>346</v>
      </c>
      <c r="D35" s="252"/>
      <c r="E35" s="253" t="str">
        <f>IF(D35*14=0,"",D35*14)</f>
        <v/>
      </c>
      <c r="F35" s="252"/>
      <c r="G35" s="253" t="str">
        <f>IF(F35*14=0,"",F35*14)</f>
        <v/>
      </c>
      <c r="H35" s="252"/>
      <c r="I35" s="254"/>
      <c r="J35" s="255"/>
      <c r="K35" s="253" t="str">
        <f>IF(J35*14=0,"",J35*14)</f>
        <v/>
      </c>
      <c r="L35" s="256"/>
      <c r="M35" s="253" t="str">
        <f>IF(L35*14=0,"",L35*14)</f>
        <v/>
      </c>
      <c r="N35" s="256"/>
      <c r="O35" s="257"/>
      <c r="P35" s="256"/>
      <c r="Q35" s="253" t="str">
        <f>IF(P35*14=0,"",P35*14)</f>
        <v/>
      </c>
      <c r="R35" s="256"/>
      <c r="S35" s="253" t="str">
        <f>IF(R35*14=0,"",R35*14)</f>
        <v/>
      </c>
      <c r="T35" s="256"/>
      <c r="U35" s="258"/>
      <c r="V35" s="255"/>
      <c r="W35" s="253" t="str">
        <f>IF(V35*14=0,"",V35*14)</f>
        <v/>
      </c>
      <c r="X35" s="256"/>
      <c r="Y35" s="253" t="str">
        <f>IF(X35*14=0,"",X35*14)</f>
        <v/>
      </c>
      <c r="Z35" s="256"/>
      <c r="AA35" s="257"/>
      <c r="AB35" s="256"/>
      <c r="AC35" s="253" t="str">
        <f>IF(AB35*14=0,"",AB35*14)</f>
        <v/>
      </c>
      <c r="AD35" s="256"/>
      <c r="AE35" s="253" t="str">
        <f>IF(AD35*14=0,"",AD35*14)</f>
        <v/>
      </c>
      <c r="AF35" s="256"/>
      <c r="AG35" s="258"/>
      <c r="AH35" s="255"/>
      <c r="AI35" s="253" t="str">
        <f>IF(AH35*14=0,"",AH35*14)</f>
        <v/>
      </c>
      <c r="AJ35" s="256"/>
      <c r="AK35" s="253" t="str">
        <f>IF(AJ35*14=0,"",AJ35*14)</f>
        <v/>
      </c>
      <c r="AL35" s="256"/>
      <c r="AM35" s="257"/>
      <c r="AN35" s="255"/>
      <c r="AO35" s="253" t="str">
        <f>IF(AN35*14=0,"",AN35*14)</f>
        <v/>
      </c>
      <c r="AP35" s="266"/>
      <c r="AQ35" s="253" t="str">
        <f>IF(AP35*14=0,"",AP35*14)</f>
        <v/>
      </c>
      <c r="AR35" s="266"/>
      <c r="AS35" s="262"/>
      <c r="AT35" s="256"/>
      <c r="AU35" s="253" t="str">
        <f>IF(AT35*14=0,"",AT35*14)</f>
        <v/>
      </c>
      <c r="AV35" s="256"/>
      <c r="AW35" s="253" t="str">
        <f>IF(AV35*14=0,"",AV35*14)</f>
        <v/>
      </c>
      <c r="AX35" s="256"/>
      <c r="AY35" s="256"/>
      <c r="AZ35" s="263" t="str">
        <f>IF(D35+J35+P35+V35+AB35+AH35+AN35+AT35=0,"",D35+J35+P35+V35+AB35+AH35+AN35+AT35)</f>
        <v/>
      </c>
      <c r="BA35" s="15" t="str">
        <f>IF((P35+V35+AB35+AH35+AN35+AT35)*14=0,"",(P35+V35+AB35+AH35+AN35+AT35)*14)</f>
        <v/>
      </c>
      <c r="BB35" s="264" t="str">
        <f>IF(F35+L35+R35+X35+AD35+AJ35+AP35+AV35=0,"",F35+L35+R35+X35+AD35+AJ35+AP35+AV35)</f>
        <v/>
      </c>
      <c r="BC35" s="253" t="str">
        <f>IF((L35+F35+R35+X35+AD35+AJ35+AP35+AV35)*14=0,"",(L35+F35+R35+X35+AD35+AJ35+AP35+AV35)*14)</f>
        <v/>
      </c>
      <c r="BD35" s="278" t="s">
        <v>17</v>
      </c>
      <c r="BE35" s="279" t="str">
        <f>IF(D35+F35+L35+J35+P35+R35+V35+X35+AB35+AD35+AH35+AJ35+AN35+AP35+AT35+AV35=0,"",D35+F35+L35+J35+P35+R35+V35+X35+AB35+AD35+AH35+AJ35+AN35+AP35+AT35+AV35)</f>
        <v/>
      </c>
      <c r="BF35" s="359" t="s">
        <v>178</v>
      </c>
      <c r="BG35" s="359" t="s">
        <v>261</v>
      </c>
    </row>
    <row r="36" spans="1:59" s="100" customFormat="1" ht="15.75" customHeight="1" x14ac:dyDescent="0.3">
      <c r="A36" s="353" t="s">
        <v>502</v>
      </c>
      <c r="B36" s="52" t="s">
        <v>15</v>
      </c>
      <c r="C36" s="51" t="s">
        <v>347</v>
      </c>
      <c r="D36" s="252"/>
      <c r="E36" s="253" t="str">
        <f>IF(D36*14=0,"",D36*14)</f>
        <v/>
      </c>
      <c r="F36" s="252"/>
      <c r="G36" s="253" t="str">
        <f>IF(F36*14=0,"",F36*14)</f>
        <v/>
      </c>
      <c r="H36" s="252"/>
      <c r="I36" s="254"/>
      <c r="J36" s="255"/>
      <c r="K36" s="253" t="str">
        <f>IF(J36*14=0,"",J36*14)</f>
        <v/>
      </c>
      <c r="L36" s="256"/>
      <c r="M36" s="253" t="str">
        <f>IF(L36*14=0,"",L36*14)</f>
        <v/>
      </c>
      <c r="N36" s="256"/>
      <c r="O36" s="257"/>
      <c r="P36" s="256"/>
      <c r="Q36" s="253" t="str">
        <f>IF(P36*14=0,"",P36*14)</f>
        <v/>
      </c>
      <c r="R36" s="256"/>
      <c r="S36" s="253" t="str">
        <f>IF(R36*14=0,"",R36*14)</f>
        <v/>
      </c>
      <c r="T36" s="256"/>
      <c r="U36" s="258"/>
      <c r="V36" s="255"/>
      <c r="W36" s="253" t="str">
        <f>IF(V36*14=0,"",V36*14)</f>
        <v/>
      </c>
      <c r="X36" s="256"/>
      <c r="Y36" s="253" t="str">
        <f>IF(X36*14=0,"",X36*14)</f>
        <v/>
      </c>
      <c r="Z36" s="256"/>
      <c r="AA36" s="257"/>
      <c r="AB36" s="256"/>
      <c r="AC36" s="253" t="str">
        <f>IF(AB36*14=0,"",AB36*14)</f>
        <v/>
      </c>
      <c r="AD36" s="256"/>
      <c r="AE36" s="253" t="str">
        <f>IF(AD36*14=0,"",AD36*14)</f>
        <v/>
      </c>
      <c r="AF36" s="256"/>
      <c r="AG36" s="258"/>
      <c r="AH36" s="255"/>
      <c r="AI36" s="253" t="str">
        <f>IF(AH36*14=0,"",AH36*14)</f>
        <v/>
      </c>
      <c r="AJ36" s="256"/>
      <c r="AK36" s="253" t="str">
        <f>IF(AJ36*14=0,"",AJ36*14)</f>
        <v/>
      </c>
      <c r="AL36" s="256"/>
      <c r="AM36" s="257"/>
      <c r="AN36" s="255"/>
      <c r="AO36" s="253" t="str">
        <f>IF(AN36*14=0,"",AN36*14)</f>
        <v/>
      </c>
      <c r="AP36" s="266"/>
      <c r="AQ36" s="253" t="str">
        <f>IF(AP36*14=0,"",AP36*14)</f>
        <v/>
      </c>
      <c r="AR36" s="266"/>
      <c r="AS36" s="262"/>
      <c r="AT36" s="256"/>
      <c r="AU36" s="253" t="str">
        <f>IF(AT36*14=0,"",AT36*14)</f>
        <v/>
      </c>
      <c r="AV36" s="256"/>
      <c r="AW36" s="253" t="str">
        <f>IF(AV36*14=0,"",AV36*14)</f>
        <v/>
      </c>
      <c r="AX36" s="256"/>
      <c r="AY36" s="256"/>
      <c r="AZ36" s="263" t="str">
        <f>IF(D36+J36+P36+V36+AB36+AH36+AN36+AT36=0,"",D36+J36+P36+V36+AB36+AH36+AN36+AT36)</f>
        <v/>
      </c>
      <c r="BA36" s="15" t="str">
        <f>IF((P36+V36+AB36+AH36+AN36+AT36)*14=0,"",(P36+V36+AB36+AH36+AN36+AT36)*14)</f>
        <v/>
      </c>
      <c r="BB36" s="264" t="str">
        <f>IF(F36+L36+R36+X36+AD36+AJ36+AP36+AV36=0,"",F36+L36+R36+X36+AD36+AJ36+AP36+AV36)</f>
        <v/>
      </c>
      <c r="BC36" s="253" t="str">
        <f>IF((L36+F36+R36+X36+AD36+AJ36+AP36+AV36)*14=0,"",(L36+F36+R36+X36+AD36+AJ36+AP36+AV36)*14)</f>
        <v/>
      </c>
      <c r="BD36" s="278" t="s">
        <v>17</v>
      </c>
      <c r="BE36" s="279" t="str">
        <f>IF(D36+F36+L36+J36+P36+R36+V36+X36+AB36+AD36+AH36+AJ36+AN36+AP36+AT36+AV36=0,"",D36+F36+L36+J36+P36+R36+V36+X36+AB36+AD36+AH36+AJ36+AN36+AP36+AT36+AV36)</f>
        <v/>
      </c>
      <c r="BF36" s="359" t="s">
        <v>178</v>
      </c>
      <c r="BG36" s="359" t="s">
        <v>261</v>
      </c>
    </row>
    <row r="37" spans="1:59" s="100" customFormat="1" ht="15.75" customHeight="1" thickBot="1" x14ac:dyDescent="0.35">
      <c r="A37" s="101"/>
      <c r="B37" s="52" t="s">
        <v>15</v>
      </c>
      <c r="C37" s="51"/>
      <c r="D37" s="252"/>
      <c r="E37" s="253" t="str">
        <f>IF(D37*14=0,"",D37*14)</f>
        <v/>
      </c>
      <c r="F37" s="252"/>
      <c r="G37" s="253" t="str">
        <f>IF(F37*14=0,"",F37*14)</f>
        <v/>
      </c>
      <c r="H37" s="252"/>
      <c r="I37" s="254"/>
      <c r="J37" s="255"/>
      <c r="K37" s="253" t="str">
        <f>IF(J37*14=0,"",J37*14)</f>
        <v/>
      </c>
      <c r="L37" s="256"/>
      <c r="M37" s="253" t="str">
        <f>IF(L37*14=0,"",L37*14)</f>
        <v/>
      </c>
      <c r="N37" s="256"/>
      <c r="O37" s="257"/>
      <c r="P37" s="256"/>
      <c r="Q37" s="253" t="str">
        <f>IF(P37*14=0,"",P37*14)</f>
        <v/>
      </c>
      <c r="R37" s="256"/>
      <c r="S37" s="253" t="str">
        <f>IF(R37*14=0,"",R37*14)</f>
        <v/>
      </c>
      <c r="T37" s="256"/>
      <c r="U37" s="258"/>
      <c r="V37" s="255"/>
      <c r="W37" s="253" t="str">
        <f>IF(V37*14=0,"",V37*14)</f>
        <v/>
      </c>
      <c r="X37" s="256"/>
      <c r="Y37" s="253" t="str">
        <f>IF(X37*14=0,"",X37*14)</f>
        <v/>
      </c>
      <c r="Z37" s="256"/>
      <c r="AA37" s="257"/>
      <c r="AB37" s="256"/>
      <c r="AC37" s="253" t="str">
        <f>IF(AB37*14=0,"",AB37*14)</f>
        <v/>
      </c>
      <c r="AD37" s="256"/>
      <c r="AE37" s="253" t="str">
        <f>IF(AD37*14=0,"",AD37*14)</f>
        <v/>
      </c>
      <c r="AF37" s="256"/>
      <c r="AG37" s="258"/>
      <c r="AH37" s="255"/>
      <c r="AI37" s="253" t="str">
        <f>IF(AH37*14=0,"",AH37*14)</f>
        <v/>
      </c>
      <c r="AJ37" s="256"/>
      <c r="AK37" s="253" t="str">
        <f>IF(AJ37*14=0,"",AJ37*14)</f>
        <v/>
      </c>
      <c r="AL37" s="256"/>
      <c r="AM37" s="257"/>
      <c r="AN37" s="255"/>
      <c r="AO37" s="253" t="str">
        <f>IF(AN37*14=0,"",AN37*14)</f>
        <v/>
      </c>
      <c r="AP37" s="266"/>
      <c r="AQ37" s="253" t="str">
        <f>IF(AP37*14=0,"",AP37*14)</f>
        <v/>
      </c>
      <c r="AR37" s="266"/>
      <c r="AS37" s="262"/>
      <c r="AT37" s="256"/>
      <c r="AU37" s="253" t="str">
        <f>IF(AT37*14=0,"",AT37*14)</f>
        <v/>
      </c>
      <c r="AV37" s="256"/>
      <c r="AW37" s="253" t="str">
        <f>IF(AV37*14=0,"",AV37*14)</f>
        <v/>
      </c>
      <c r="AX37" s="256"/>
      <c r="AY37" s="256"/>
      <c r="AZ37" s="263" t="str">
        <f>IF(D37+J37+P37+V37+AB37+AH37+AN37+AT37=0,"",D37+J37+P37+V37+AB37+AH37+AN37+AT37)</f>
        <v/>
      </c>
      <c r="BA37" s="15" t="str">
        <f>IF((P37+V37+AB37+AH37+AN37+AT37)*14=0,"",(P37+V37+AB37+AH37+AN37+AT37)*14)</f>
        <v/>
      </c>
      <c r="BB37" s="264" t="str">
        <f>IF(F37+L37+R37+X37+AD37+AJ37+AP37+AV37=0,"",F37+L37+R37+X37+AD37+AJ37+AP37+AV37)</f>
        <v/>
      </c>
      <c r="BC37" s="15" t="str">
        <f>IF((L37+F37+R37+X37+AD37+AJ37+AP37+AV37)*14=0,"",(L37+F37+R37+X37+AD37+AJ37+AP37+AV37)*14)</f>
        <v/>
      </c>
      <c r="BD37" s="278" t="s">
        <v>17</v>
      </c>
      <c r="BE37" s="279" t="str">
        <f>IF(D37+F37+L37+J37+P37+R37+V37+X37+AB37+AD37+AH37+AJ37+AN37+AP37+AT37+AV37=0,"",D37+F37+L37+J37+P37+R37+V37+X37+AB37+AD37+AH37+AJ37+AN37+AP37+AT37+AV37)</f>
        <v/>
      </c>
      <c r="BF37" s="204"/>
      <c r="BG37" s="204"/>
    </row>
    <row r="38" spans="1:59" ht="15.75" customHeight="1" thickBot="1" x14ac:dyDescent="0.35">
      <c r="A38" s="143"/>
      <c r="B38" s="144"/>
      <c r="C38" s="145" t="s">
        <v>18</v>
      </c>
      <c r="D38" s="146">
        <f>SUM(D35:D37)</f>
        <v>0</v>
      </c>
      <c r="E38" s="147" t="str">
        <f>IF(D38*14=0,"",D38*14)</f>
        <v/>
      </c>
      <c r="F38" s="148">
        <f>SUM(F35:F37)</f>
        <v>0</v>
      </c>
      <c r="G38" s="147" t="str">
        <f>IF(F38*14=0,"",F38*14)</f>
        <v/>
      </c>
      <c r="H38" s="149" t="s">
        <v>17</v>
      </c>
      <c r="I38" s="150" t="s">
        <v>17</v>
      </c>
      <c r="J38" s="151">
        <f>SUM(J35:J37)</f>
        <v>0</v>
      </c>
      <c r="K38" s="147" t="str">
        <f>IF(J38*14=0,"",J38*14)</f>
        <v/>
      </c>
      <c r="L38" s="148">
        <f>SUM(L35:L37)</f>
        <v>0</v>
      </c>
      <c r="M38" s="147" t="str">
        <f>IF(L38*14=0,"",L38*14)</f>
        <v/>
      </c>
      <c r="N38" s="149" t="s">
        <v>17</v>
      </c>
      <c r="O38" s="150" t="s">
        <v>17</v>
      </c>
      <c r="P38" s="146">
        <f>SUM(P35:P37)</f>
        <v>0</v>
      </c>
      <c r="Q38" s="147" t="str">
        <f>IF(P38*14=0,"",P38*14)</f>
        <v/>
      </c>
      <c r="R38" s="148">
        <f>SUM(R35:R37)</f>
        <v>0</v>
      </c>
      <c r="S38" s="147" t="str">
        <f>IF(R38*14=0,"",R38*14)</f>
        <v/>
      </c>
      <c r="T38" s="152" t="s">
        <v>17</v>
      </c>
      <c r="U38" s="150" t="s">
        <v>17</v>
      </c>
      <c r="V38" s="151">
        <f>SUM(V35:V37)</f>
        <v>0</v>
      </c>
      <c r="W38" s="147" t="str">
        <f>IF(V38*14=0,"",V38*14)</f>
        <v/>
      </c>
      <c r="X38" s="148">
        <f>SUM(X35:X37)</f>
        <v>0</v>
      </c>
      <c r="Y38" s="147" t="str">
        <f>IF(X38*14=0,"",X38*14)</f>
        <v/>
      </c>
      <c r="Z38" s="149" t="s">
        <v>17</v>
      </c>
      <c r="AA38" s="150" t="s">
        <v>17</v>
      </c>
      <c r="AB38" s="146">
        <f>SUM(AB35:AB37)</f>
        <v>0</v>
      </c>
      <c r="AC38" s="147" t="str">
        <f>IF(AB38*14=0,"",AB38*14)</f>
        <v/>
      </c>
      <c r="AD38" s="148">
        <f>SUM(AD35:AD37)</f>
        <v>0</v>
      </c>
      <c r="AE38" s="147" t="str">
        <f>IF(AD38*14=0,"",AD38*14)</f>
        <v/>
      </c>
      <c r="AF38" s="149" t="s">
        <v>17</v>
      </c>
      <c r="AG38" s="150" t="s">
        <v>17</v>
      </c>
      <c r="AH38" s="151">
        <f>SUM(AH35:AH37)</f>
        <v>0</v>
      </c>
      <c r="AI38" s="147" t="str">
        <f>IF(AH38*14=0,"",AH38*14)</f>
        <v/>
      </c>
      <c r="AJ38" s="148">
        <f>SUM(AJ35:AJ37)</f>
        <v>0</v>
      </c>
      <c r="AK38" s="147" t="str">
        <f>IF(AJ38*14=0,"",AJ38*14)</f>
        <v/>
      </c>
      <c r="AL38" s="149" t="s">
        <v>17</v>
      </c>
      <c r="AM38" s="150" t="s">
        <v>17</v>
      </c>
      <c r="AN38" s="146">
        <f>SUM(AN35:AN37)</f>
        <v>0</v>
      </c>
      <c r="AO38" s="147" t="str">
        <f>IF(AN38*14=0,"",AN38*14)</f>
        <v/>
      </c>
      <c r="AP38" s="148">
        <f>SUM(AP35:AP37)</f>
        <v>0</v>
      </c>
      <c r="AQ38" s="147" t="str">
        <f>IF(AP38*14=0,"",AP38*14)</f>
        <v/>
      </c>
      <c r="AR38" s="152" t="s">
        <v>17</v>
      </c>
      <c r="AS38" s="150" t="s">
        <v>17</v>
      </c>
      <c r="AT38" s="151">
        <f>SUM(AT35:AT37)</f>
        <v>0</v>
      </c>
      <c r="AU38" s="147" t="str">
        <f>IF(AT38*14=0,"",AT38*14)</f>
        <v/>
      </c>
      <c r="AV38" s="148">
        <f>SUM(AV35:AV37)</f>
        <v>0</v>
      </c>
      <c r="AW38" s="147" t="str">
        <f>IF(AV38*14=0,"",AV38*14)</f>
        <v/>
      </c>
      <c r="AX38" s="149" t="s">
        <v>17</v>
      </c>
      <c r="AY38" s="150" t="s">
        <v>17</v>
      </c>
      <c r="AZ38" s="153" t="str">
        <f>IF(D38+J38+P38+V38=0,"",D38+J38+P38+V38)</f>
        <v/>
      </c>
      <c r="BA38" s="227" t="str">
        <f>IF((P38+V38+AB38+AH38+AN38+AT38)*14=0,"",(P38+V38+AB38+AH38+AN38+AT38)*14)</f>
        <v/>
      </c>
      <c r="BB38" s="228" t="str">
        <f>IF(F38+L38+R38+X38=0,"",F38+L38+R38+X38)</f>
        <v/>
      </c>
      <c r="BC38" s="229" t="str">
        <f>IF((L38+F38+R38+X38+AD38+AJ38+AP38+AV38)*14=0,"",(L38+F38+R38+X38+AD38+AJ38+AP38+AV38)*14)</f>
        <v/>
      </c>
      <c r="BD38" s="149" t="s">
        <v>17</v>
      </c>
      <c r="BE38" s="154" t="s">
        <v>40</v>
      </c>
    </row>
    <row r="39" spans="1:59" ht="15.75" customHeight="1" thickBot="1" x14ac:dyDescent="0.35">
      <c r="A39" s="155"/>
      <c r="B39" s="156"/>
      <c r="C39" s="157" t="s">
        <v>42</v>
      </c>
      <c r="D39" s="158">
        <f>D33+D38</f>
        <v>12</v>
      </c>
      <c r="E39" s="159">
        <f>IF(D39*14=0,"",D39*14)</f>
        <v>168</v>
      </c>
      <c r="F39" s="160">
        <f>F33+F38</f>
        <v>20</v>
      </c>
      <c r="G39" s="159">
        <f>IF(F39*14=0,"",F39*14)</f>
        <v>280</v>
      </c>
      <c r="H39" s="161" t="s">
        <v>17</v>
      </c>
      <c r="I39" s="162" t="s">
        <v>17</v>
      </c>
      <c r="J39" s="163">
        <f>J33+J38</f>
        <v>14</v>
      </c>
      <c r="K39" s="159">
        <f>IF(J39*14=0,"",J39*14)</f>
        <v>196</v>
      </c>
      <c r="L39" s="160">
        <f>L33+L38</f>
        <v>20</v>
      </c>
      <c r="M39" s="159">
        <f>IF(L39*14=0,"",L39*14)</f>
        <v>280</v>
      </c>
      <c r="N39" s="161" t="s">
        <v>17</v>
      </c>
      <c r="O39" s="162" t="s">
        <v>17</v>
      </c>
      <c r="P39" s="158">
        <f>P33+P38</f>
        <v>11</v>
      </c>
      <c r="Q39" s="159">
        <f>IF(P39*14=0,"",P39*14)</f>
        <v>154</v>
      </c>
      <c r="R39" s="160">
        <f>R33+R38</f>
        <v>21</v>
      </c>
      <c r="S39" s="159">
        <f>IF(R39*14=0,"",R39*14)</f>
        <v>294</v>
      </c>
      <c r="T39" s="164" t="s">
        <v>17</v>
      </c>
      <c r="U39" s="162" t="s">
        <v>17</v>
      </c>
      <c r="V39" s="163">
        <f>V33+V38</f>
        <v>16</v>
      </c>
      <c r="W39" s="159">
        <f>IF(V39*14=0,"",V39*14)</f>
        <v>224</v>
      </c>
      <c r="X39" s="160">
        <f>X33+X38</f>
        <v>17</v>
      </c>
      <c r="Y39" s="159">
        <f>IF(X39*14=0,"",X39*14)</f>
        <v>238</v>
      </c>
      <c r="Z39" s="161" t="s">
        <v>17</v>
      </c>
      <c r="AA39" s="162" t="s">
        <v>17</v>
      </c>
      <c r="AB39" s="158">
        <f>AB33+AB38</f>
        <v>12</v>
      </c>
      <c r="AC39" s="159">
        <f>IF(AB39*14=0,"",AB39*14)</f>
        <v>168</v>
      </c>
      <c r="AD39" s="160">
        <f>AD33+AD38</f>
        <v>16</v>
      </c>
      <c r="AE39" s="159">
        <f>IF(AD39*14=0,"",AD39*14)</f>
        <v>224</v>
      </c>
      <c r="AF39" s="161" t="s">
        <v>17</v>
      </c>
      <c r="AG39" s="162" t="s">
        <v>17</v>
      </c>
      <c r="AH39" s="163">
        <f>AH33+AH38</f>
        <v>13</v>
      </c>
      <c r="AI39" s="159">
        <f>IF(AH39*14=0,"",AH39*14)</f>
        <v>182</v>
      </c>
      <c r="AJ39" s="160">
        <f>AJ33+AJ38</f>
        <v>22</v>
      </c>
      <c r="AK39" s="159">
        <f>IF(AJ39*14=0,"",AJ39*14)</f>
        <v>308</v>
      </c>
      <c r="AL39" s="161" t="s">
        <v>17</v>
      </c>
      <c r="AM39" s="162" t="s">
        <v>17</v>
      </c>
      <c r="AN39" s="158">
        <f>AN33+AN38</f>
        <v>11</v>
      </c>
      <c r="AO39" s="159">
        <f>IF(AN39*14=0,"",AN39*14)</f>
        <v>154</v>
      </c>
      <c r="AP39" s="160">
        <f>AP33+AP38</f>
        <v>22</v>
      </c>
      <c r="AQ39" s="159">
        <f>IF(AP39*14=0,"",AP39*14)</f>
        <v>308</v>
      </c>
      <c r="AR39" s="164" t="s">
        <v>17</v>
      </c>
      <c r="AS39" s="162" t="s">
        <v>17</v>
      </c>
      <c r="AT39" s="163">
        <f>AT33+AT38</f>
        <v>8</v>
      </c>
      <c r="AU39" s="159">
        <f>IF(AT39*14=0,"",AT39*14)</f>
        <v>112</v>
      </c>
      <c r="AV39" s="160">
        <f>AV33+AV38</f>
        <v>25</v>
      </c>
      <c r="AW39" s="159">
        <f>IF(AV39*14=0,"",AV39*14)</f>
        <v>350</v>
      </c>
      <c r="AX39" s="161" t="s">
        <v>17</v>
      </c>
      <c r="AY39" s="162" t="s">
        <v>17</v>
      </c>
      <c r="AZ39" s="165">
        <f>IF(D39+J39+P39+V39+AB39+AN39+AT39+AH39=0,"",D39+J39+P39+V39+AB39+AN39+AT39+AH39)</f>
        <v>97</v>
      </c>
      <c r="BA39" s="153">
        <f>IF(E39+K39+Q39+W39+AC39+AO39+AU39+AI39=0,"",E39+K39+Q39+W39+AC39+AO39+AU39+AI39)</f>
        <v>1358</v>
      </c>
      <c r="BB39" s="153">
        <f>IF(F39+L39+R39+X39+AD39+AP39+AV39+AJ39=0,"",F39+L39+R39+X39+AD39+AP39+AV39+AJ39)</f>
        <v>163</v>
      </c>
      <c r="BC39" s="231">
        <f>IF((L39+F39+R39+X39+AD39+AJ39+AP39+AV39)*14=0,"",(L39+F39+R39+X39+AD39+AJ39+AP39+AV39)*14)</f>
        <v>2282</v>
      </c>
      <c r="BD39" s="161" t="s">
        <v>17</v>
      </c>
      <c r="BE39" s="166" t="s">
        <v>40</v>
      </c>
    </row>
    <row r="40" spans="1:59" ht="15.75" customHeight="1" thickTop="1" x14ac:dyDescent="0.3">
      <c r="A40" s="167"/>
      <c r="B40" s="226"/>
      <c r="C40" s="168"/>
      <c r="D40" s="703"/>
      <c r="E40" s="704"/>
      <c r="F40" s="704"/>
      <c r="G40" s="704"/>
      <c r="H40" s="704"/>
      <c r="I40" s="704"/>
      <c r="J40" s="704"/>
      <c r="K40" s="704"/>
      <c r="L40" s="704"/>
      <c r="M40" s="704"/>
      <c r="N40" s="704"/>
      <c r="O40" s="704"/>
      <c r="P40" s="704"/>
      <c r="Q40" s="704"/>
      <c r="R40" s="704"/>
      <c r="S40" s="704"/>
      <c r="T40" s="704"/>
      <c r="U40" s="704"/>
      <c r="V40" s="704"/>
      <c r="W40" s="704"/>
      <c r="X40" s="704"/>
      <c r="Y40" s="704"/>
      <c r="Z40" s="704"/>
      <c r="AA40" s="704"/>
      <c r="AB40" s="703"/>
      <c r="AC40" s="704"/>
      <c r="AD40" s="704"/>
      <c r="AE40" s="704"/>
      <c r="AF40" s="704"/>
      <c r="AG40" s="704"/>
      <c r="AH40" s="704"/>
      <c r="AI40" s="704"/>
      <c r="AJ40" s="704"/>
      <c r="AK40" s="704"/>
      <c r="AL40" s="704"/>
      <c r="AM40" s="704"/>
      <c r="AN40" s="704"/>
      <c r="AO40" s="704"/>
      <c r="AP40" s="704"/>
      <c r="AQ40" s="704"/>
      <c r="AR40" s="704"/>
      <c r="AS40" s="704"/>
      <c r="AT40" s="704"/>
      <c r="AU40" s="704"/>
      <c r="AV40" s="704"/>
      <c r="AW40" s="704"/>
      <c r="AX40" s="704"/>
      <c r="AY40" s="704"/>
      <c r="AZ40" s="707"/>
      <c r="BA40" s="708"/>
      <c r="BB40" s="708"/>
      <c r="BC40" s="708"/>
      <c r="BD40" s="708"/>
      <c r="BE40" s="708"/>
      <c r="BF40" s="202"/>
      <c r="BG40" s="202"/>
    </row>
    <row r="41" spans="1:59" s="118" customFormat="1" ht="15.75" customHeight="1" x14ac:dyDescent="0.3">
      <c r="A41" s="355" t="s">
        <v>472</v>
      </c>
      <c r="B41" s="113" t="s">
        <v>15</v>
      </c>
      <c r="C41" s="542" t="s">
        <v>348</v>
      </c>
      <c r="D41" s="280"/>
      <c r="E41" s="318"/>
      <c r="F41" s="318"/>
      <c r="G41" s="318"/>
      <c r="H41" s="321"/>
      <c r="I41" s="281"/>
      <c r="J41" s="319"/>
      <c r="K41" s="318"/>
      <c r="L41" s="318"/>
      <c r="M41" s="318"/>
      <c r="N41" s="321"/>
      <c r="O41" s="281"/>
      <c r="P41" s="322"/>
      <c r="Q41" s="318"/>
      <c r="R41" s="318"/>
      <c r="S41" s="318"/>
      <c r="T41" s="321"/>
      <c r="U41" s="321"/>
      <c r="V41" s="322"/>
      <c r="W41" s="318"/>
      <c r="X41" s="318"/>
      <c r="Y41" s="318"/>
      <c r="Z41" s="321"/>
      <c r="AA41" s="281"/>
      <c r="AB41" s="319"/>
      <c r="AC41" s="318"/>
      <c r="AD41" s="318"/>
      <c r="AE41" s="318"/>
      <c r="AF41" s="321"/>
      <c r="AG41" s="321"/>
      <c r="AH41" s="321"/>
      <c r="AI41" s="318"/>
      <c r="AJ41" s="318"/>
      <c r="AK41" s="64"/>
      <c r="AL41" s="87"/>
      <c r="AM41" s="191"/>
      <c r="AN41" s="319"/>
      <c r="AO41" s="318"/>
      <c r="AP41" s="318"/>
      <c r="AQ41" s="318"/>
      <c r="AR41" s="321"/>
      <c r="AS41" s="281"/>
      <c r="AT41" s="319"/>
      <c r="AU41" s="318"/>
      <c r="AV41" s="318">
        <v>16</v>
      </c>
      <c r="AW41" s="282">
        <f>IF(AV41*15=0,"",AV41*15)</f>
        <v>240</v>
      </c>
      <c r="AX41" s="316" t="s">
        <v>17</v>
      </c>
      <c r="AY41" s="315" t="s">
        <v>93</v>
      </c>
      <c r="AZ41" s="172"/>
      <c r="BA41" s="173"/>
      <c r="BB41" s="173"/>
      <c r="BC41" s="173"/>
      <c r="BD41" s="173"/>
      <c r="BE41" s="173"/>
      <c r="BF41" s="359" t="s">
        <v>178</v>
      </c>
      <c r="BG41" s="359" t="s">
        <v>261</v>
      </c>
    </row>
    <row r="42" spans="1:59" s="118" customFormat="1" ht="15.75" customHeight="1" x14ac:dyDescent="0.3">
      <c r="A42" s="185"/>
      <c r="B42" s="325" t="s">
        <v>15</v>
      </c>
      <c r="C42" s="324"/>
      <c r="D42" s="323"/>
      <c r="E42" s="318"/>
      <c r="F42" s="318"/>
      <c r="G42" s="318"/>
      <c r="H42" s="321"/>
      <c r="I42" s="320"/>
      <c r="J42" s="319"/>
      <c r="K42" s="318"/>
      <c r="L42" s="318"/>
      <c r="M42" s="318"/>
      <c r="N42" s="321"/>
      <c r="O42" s="320"/>
      <c r="P42" s="322"/>
      <c r="Q42" s="318"/>
      <c r="R42" s="318"/>
      <c r="S42" s="318"/>
      <c r="T42" s="321"/>
      <c r="U42" s="321"/>
      <c r="V42" s="322"/>
      <c r="W42" s="318"/>
      <c r="X42" s="318"/>
      <c r="Y42" s="318"/>
      <c r="Z42" s="321"/>
      <c r="AA42" s="320"/>
      <c r="AB42" s="319"/>
      <c r="AC42" s="318"/>
      <c r="AD42" s="318"/>
      <c r="AE42" s="318"/>
      <c r="AF42" s="321"/>
      <c r="AG42" s="321"/>
      <c r="AH42" s="321"/>
      <c r="AI42" s="318"/>
      <c r="AJ42" s="318"/>
      <c r="AK42" s="64"/>
      <c r="AL42" s="87"/>
      <c r="AM42" s="192"/>
      <c r="AN42" s="319"/>
      <c r="AO42" s="318"/>
      <c r="AP42" s="318"/>
      <c r="AQ42" s="318"/>
      <c r="AR42" s="321"/>
      <c r="AS42" s="320"/>
      <c r="AT42" s="319"/>
      <c r="AU42" s="318"/>
      <c r="AV42" s="318"/>
      <c r="AW42" s="317"/>
      <c r="AX42" s="316"/>
      <c r="AY42" s="315"/>
      <c r="AZ42" s="172"/>
      <c r="BA42" s="173"/>
      <c r="BB42" s="173"/>
      <c r="BC42" s="173"/>
      <c r="BD42" s="173"/>
      <c r="BE42" s="173"/>
      <c r="BF42" s="203"/>
      <c r="BG42" s="203"/>
    </row>
    <row r="43" spans="1:59" s="118" customFormat="1" ht="15.75" customHeight="1" x14ac:dyDescent="0.3">
      <c r="A43" s="185"/>
      <c r="B43" s="325" t="s">
        <v>15</v>
      </c>
      <c r="C43" s="324"/>
      <c r="D43" s="323"/>
      <c r="E43" s="318"/>
      <c r="F43" s="318"/>
      <c r="G43" s="318"/>
      <c r="H43" s="321"/>
      <c r="I43" s="320"/>
      <c r="J43" s="319"/>
      <c r="K43" s="318"/>
      <c r="L43" s="318"/>
      <c r="M43" s="318"/>
      <c r="N43" s="321"/>
      <c r="O43" s="320"/>
      <c r="P43" s="322"/>
      <c r="Q43" s="318"/>
      <c r="R43" s="318"/>
      <c r="S43" s="318"/>
      <c r="T43" s="321"/>
      <c r="U43" s="321"/>
      <c r="V43" s="322"/>
      <c r="W43" s="318"/>
      <c r="X43" s="318"/>
      <c r="Y43" s="318"/>
      <c r="Z43" s="321"/>
      <c r="AA43" s="320"/>
      <c r="AB43" s="319"/>
      <c r="AC43" s="318"/>
      <c r="AD43" s="318"/>
      <c r="AE43" s="318"/>
      <c r="AF43" s="321"/>
      <c r="AG43" s="321"/>
      <c r="AH43" s="321"/>
      <c r="AI43" s="318"/>
      <c r="AJ43" s="318"/>
      <c r="AK43" s="64"/>
      <c r="AL43" s="87"/>
      <c r="AM43" s="192"/>
      <c r="AN43" s="319"/>
      <c r="AO43" s="318"/>
      <c r="AP43" s="318"/>
      <c r="AQ43" s="318"/>
      <c r="AR43" s="321"/>
      <c r="AS43" s="320"/>
      <c r="AT43" s="319"/>
      <c r="AU43" s="318"/>
      <c r="AV43" s="318"/>
      <c r="AW43" s="317"/>
      <c r="AX43" s="316"/>
      <c r="AY43" s="315"/>
      <c r="AZ43" s="172"/>
      <c r="BA43" s="173"/>
      <c r="BB43" s="173"/>
      <c r="BC43" s="173"/>
      <c r="BD43" s="173"/>
      <c r="BE43" s="173"/>
      <c r="BF43" s="203"/>
      <c r="BG43" s="203"/>
    </row>
    <row r="44" spans="1:59" s="118" customFormat="1" ht="9.9" customHeight="1" x14ac:dyDescent="0.25">
      <c r="A44" s="714"/>
      <c r="B44" s="715"/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715"/>
      <c r="Z44" s="715"/>
      <c r="AA44" s="715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8"/>
      <c r="AX44" s="248"/>
      <c r="AY44" s="248"/>
      <c r="AZ44" s="169"/>
      <c r="BA44" s="170"/>
      <c r="BB44" s="170"/>
      <c r="BC44" s="170"/>
      <c r="BD44" s="170"/>
      <c r="BE44" s="171"/>
    </row>
    <row r="45" spans="1:59" s="118" customFormat="1" ht="15.75" customHeight="1" x14ac:dyDescent="0.25">
      <c r="A45" s="711" t="s">
        <v>20</v>
      </c>
      <c r="B45" s="712"/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712"/>
      <c r="Z45" s="712"/>
      <c r="AA45" s="712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169"/>
      <c r="BA45" s="170"/>
      <c r="BB45" s="170"/>
      <c r="BC45" s="170"/>
      <c r="BD45" s="170"/>
      <c r="BE45" s="171"/>
    </row>
    <row r="46" spans="1:59" s="118" customFormat="1" ht="15.75" customHeight="1" x14ac:dyDescent="0.3">
      <c r="A46" s="174"/>
      <c r="B46" s="103"/>
      <c r="C46" s="175" t="s">
        <v>21</v>
      </c>
      <c r="D46" s="285"/>
      <c r="E46" s="307"/>
      <c r="F46" s="307"/>
      <c r="G46" s="307"/>
      <c r="H46" s="306"/>
      <c r="I46" s="308" t="str">
        <f>IF(COUNTIF(I12:I43,"A")=0,"",COUNTIF(I12:I43,"A"))</f>
        <v/>
      </c>
      <c r="J46" s="285"/>
      <c r="K46" s="307"/>
      <c r="L46" s="307"/>
      <c r="M46" s="307"/>
      <c r="N46" s="306"/>
      <c r="O46" s="308" t="str">
        <f>IF(COUNTIF(O12:O43,"A")=0,"",COUNTIF(O12:O43,"A"))</f>
        <v/>
      </c>
      <c r="P46" s="285"/>
      <c r="Q46" s="307"/>
      <c r="R46" s="307"/>
      <c r="S46" s="307"/>
      <c r="T46" s="306"/>
      <c r="U46" s="308" t="str">
        <f>IF(COUNTIF(U12:U43,"A")=0,"",COUNTIF(U12:U43,"A"))</f>
        <v/>
      </c>
      <c r="V46" s="285"/>
      <c r="W46" s="307"/>
      <c r="X46" s="307"/>
      <c r="Y46" s="307"/>
      <c r="Z46" s="306"/>
      <c r="AA46" s="308" t="str">
        <f>IF(COUNTIF(AA12:AA43,"A")=0,"",COUNTIF(AA12:AA43,"A"))</f>
        <v/>
      </c>
      <c r="AB46" s="285"/>
      <c r="AC46" s="307"/>
      <c r="AD46" s="307"/>
      <c r="AE46" s="307"/>
      <c r="AF46" s="306"/>
      <c r="AG46" s="308" t="str">
        <f>IF(COUNTIF(AG12:AG43,"A")=0,"",COUNTIF(AG12:AG43,"A"))</f>
        <v/>
      </c>
      <c r="AH46" s="285"/>
      <c r="AI46" s="307"/>
      <c r="AJ46" s="307"/>
      <c r="AK46" s="307"/>
      <c r="AL46" s="306"/>
      <c r="AM46" s="308" t="str">
        <f>IF(COUNTIF(AM12:AM43,"A")=0,"",COUNTIF(AM12:AM43,"A"))</f>
        <v/>
      </c>
      <c r="AN46" s="285"/>
      <c r="AO46" s="307"/>
      <c r="AP46" s="307"/>
      <c r="AQ46" s="307"/>
      <c r="AR46" s="306"/>
      <c r="AS46" s="308" t="str">
        <f>IF(COUNTIF(AS12:AS43,"A")=0,"",COUNTIF(AS12:AS43,"A"))</f>
        <v/>
      </c>
      <c r="AT46" s="285"/>
      <c r="AU46" s="307"/>
      <c r="AV46" s="307"/>
      <c r="AW46" s="307"/>
      <c r="AX46" s="306"/>
      <c r="AY46" s="308">
        <f>IF(COUNTIF(AY12:AY43,"A")=0,"",COUNTIF(AY12:AY43,"A"))</f>
        <v>1</v>
      </c>
      <c r="AZ46" s="288"/>
      <c r="BA46" s="307"/>
      <c r="BB46" s="307"/>
      <c r="BC46" s="307"/>
      <c r="BD46" s="306"/>
      <c r="BE46" s="305">
        <f t="shared" ref="BE46:BE58" si="28">IF(SUM(I46:AY46)=0,"",SUM(I46:AY46))</f>
        <v>1</v>
      </c>
    </row>
    <row r="47" spans="1:59" s="118" customFormat="1" ht="15.75" customHeight="1" x14ac:dyDescent="0.3">
      <c r="A47" s="174"/>
      <c r="B47" s="103"/>
      <c r="C47" s="175" t="s">
        <v>22</v>
      </c>
      <c r="D47" s="285"/>
      <c r="E47" s="307"/>
      <c r="F47" s="307"/>
      <c r="G47" s="307"/>
      <c r="H47" s="306"/>
      <c r="I47" s="308" t="str">
        <f>IF(COUNTIF(I12:I43,"B")=0,"",COUNTIF(I12:I43,"B"))</f>
        <v/>
      </c>
      <c r="J47" s="285"/>
      <c r="K47" s="307"/>
      <c r="L47" s="307"/>
      <c r="M47" s="307"/>
      <c r="N47" s="306"/>
      <c r="O47" s="308" t="str">
        <f>IF(COUNTIF(O12:O43,"B")=0,"",COUNTIF(O12:O43,"B"))</f>
        <v/>
      </c>
      <c r="P47" s="285"/>
      <c r="Q47" s="307"/>
      <c r="R47" s="307"/>
      <c r="S47" s="307"/>
      <c r="T47" s="306"/>
      <c r="U47" s="308" t="str">
        <f>IF(COUNTIF(U12:U43,"B")=0,"",COUNTIF(U12:U43,"B"))</f>
        <v/>
      </c>
      <c r="V47" s="285"/>
      <c r="W47" s="307"/>
      <c r="X47" s="307"/>
      <c r="Y47" s="307"/>
      <c r="Z47" s="306"/>
      <c r="AA47" s="308" t="str">
        <f>IF(COUNTIF(AA12:AA43,"B")=0,"",COUNTIF(AA12:AA43,"B"))</f>
        <v/>
      </c>
      <c r="AB47" s="285"/>
      <c r="AC47" s="307"/>
      <c r="AD47" s="307"/>
      <c r="AE47" s="307"/>
      <c r="AF47" s="306"/>
      <c r="AG47" s="308" t="str">
        <f>IF(COUNTIF(AG12:AG43,"B")=0,"",COUNTIF(AG12:AG43,"B"))</f>
        <v/>
      </c>
      <c r="AH47" s="285"/>
      <c r="AI47" s="307"/>
      <c r="AJ47" s="307"/>
      <c r="AK47" s="307"/>
      <c r="AL47" s="306"/>
      <c r="AM47" s="308" t="str">
        <f>IF(COUNTIF(AM12:AM43,"B")=0,"",COUNTIF(AM12:AM43,"B"))</f>
        <v/>
      </c>
      <c r="AN47" s="285"/>
      <c r="AO47" s="307"/>
      <c r="AP47" s="307"/>
      <c r="AQ47" s="307"/>
      <c r="AR47" s="306"/>
      <c r="AS47" s="308" t="str">
        <f>IF(COUNTIF(AS12:AS43,"B")=0,"",COUNTIF(AS12:AS43,"B"))</f>
        <v/>
      </c>
      <c r="AT47" s="285"/>
      <c r="AU47" s="307"/>
      <c r="AV47" s="307"/>
      <c r="AW47" s="307"/>
      <c r="AX47" s="306"/>
      <c r="AY47" s="308" t="str">
        <f>IF(COUNTIF(AY12:AY43,"B")=0,"",COUNTIF(AY12:AY43,"B"))</f>
        <v/>
      </c>
      <c r="AZ47" s="288"/>
      <c r="BA47" s="307"/>
      <c r="BB47" s="307"/>
      <c r="BC47" s="307"/>
      <c r="BD47" s="306"/>
      <c r="BE47" s="305" t="str">
        <f t="shared" si="28"/>
        <v/>
      </c>
    </row>
    <row r="48" spans="1:59" s="118" customFormat="1" ht="15.75" customHeight="1" x14ac:dyDescent="0.3">
      <c r="A48" s="174"/>
      <c r="B48" s="103"/>
      <c r="C48" s="175" t="s">
        <v>58</v>
      </c>
      <c r="D48" s="285"/>
      <c r="E48" s="307"/>
      <c r="F48" s="307"/>
      <c r="G48" s="307"/>
      <c r="H48" s="306"/>
      <c r="I48" s="308" t="str">
        <f>IF(COUNTIF(I12:I43,"ÉÉ")=0,"",COUNTIF(I12:I43,"ÉÉ"))</f>
        <v/>
      </c>
      <c r="J48" s="285"/>
      <c r="K48" s="307"/>
      <c r="L48" s="307"/>
      <c r="M48" s="307"/>
      <c r="N48" s="306"/>
      <c r="O48" s="308" t="str">
        <f>IF(COUNTIF(O12:O43,"ÉÉ")=0,"",COUNTIF(O12:O43,"ÉÉ"))</f>
        <v/>
      </c>
      <c r="P48" s="285"/>
      <c r="Q48" s="307"/>
      <c r="R48" s="307"/>
      <c r="S48" s="307"/>
      <c r="T48" s="306"/>
      <c r="U48" s="308" t="str">
        <f>IF(COUNTIF(U12:U43,"ÉÉ")=0,"",COUNTIF(U12:U43,"ÉÉ"))</f>
        <v/>
      </c>
      <c r="V48" s="285"/>
      <c r="W48" s="307"/>
      <c r="X48" s="307"/>
      <c r="Y48" s="307"/>
      <c r="Z48" s="306"/>
      <c r="AA48" s="308" t="str">
        <f>IF(COUNTIF(AA12:AA43,"ÉÉ")=0,"",COUNTIF(AA12:AA43,"ÉÉ"))</f>
        <v/>
      </c>
      <c r="AB48" s="285"/>
      <c r="AC48" s="307"/>
      <c r="AD48" s="307"/>
      <c r="AE48" s="307"/>
      <c r="AF48" s="306"/>
      <c r="AG48" s="308" t="str">
        <f>IF(COUNTIF(AG12:AG43,"ÉÉ")=0,"",COUNTIF(AG12:AG43,"ÉÉ"))</f>
        <v/>
      </c>
      <c r="AH48" s="285"/>
      <c r="AI48" s="307"/>
      <c r="AJ48" s="307"/>
      <c r="AK48" s="307"/>
      <c r="AL48" s="306"/>
      <c r="AM48" s="308" t="str">
        <f>IF(COUNTIF(AM12:AM43,"ÉÉ")=0,"",COUNTIF(AM12:AM43,"ÉÉ"))</f>
        <v/>
      </c>
      <c r="AN48" s="285"/>
      <c r="AO48" s="307"/>
      <c r="AP48" s="307"/>
      <c r="AQ48" s="307"/>
      <c r="AR48" s="306"/>
      <c r="AS48" s="308" t="str">
        <f>IF(COUNTIF(AS12:AS43,"ÉÉ")=0,"",COUNTIF(AS12:AS43,"ÉÉ"))</f>
        <v/>
      </c>
      <c r="AT48" s="285"/>
      <c r="AU48" s="307"/>
      <c r="AV48" s="307"/>
      <c r="AW48" s="307"/>
      <c r="AX48" s="306"/>
      <c r="AY48" s="308">
        <f>IF(COUNTIF(AY12:AY43,"ÉÉ")=0,"",COUNTIF(AY12:AY43,"ÉÉ"))</f>
        <v>1</v>
      </c>
      <c r="AZ48" s="288"/>
      <c r="BA48" s="307"/>
      <c r="BB48" s="307"/>
      <c r="BC48" s="307"/>
      <c r="BD48" s="306"/>
      <c r="BE48" s="305">
        <f t="shared" si="28"/>
        <v>1</v>
      </c>
    </row>
    <row r="49" spans="1:57" s="118" customFormat="1" ht="15.75" customHeight="1" x14ac:dyDescent="0.3">
      <c r="A49" s="174"/>
      <c r="B49" s="103"/>
      <c r="C49" s="175" t="s">
        <v>59</v>
      </c>
      <c r="D49" s="290"/>
      <c r="E49" s="314"/>
      <c r="F49" s="314"/>
      <c r="G49" s="314"/>
      <c r="H49" s="313"/>
      <c r="I49" s="308" t="str">
        <f>IF(COUNTIF(I12:I43,"ÉÉ(Z)")=0,"",COUNTIF(I12:I43,"ÉÉ(Z)"))</f>
        <v/>
      </c>
      <c r="J49" s="290"/>
      <c r="K49" s="314"/>
      <c r="L49" s="314"/>
      <c r="M49" s="314"/>
      <c r="N49" s="313"/>
      <c r="O49" s="308" t="str">
        <f>IF(COUNTIF(O12:O43,"ÉÉ(Z)")=0,"",COUNTIF(O12:O43,"ÉÉ(Z)"))</f>
        <v/>
      </c>
      <c r="P49" s="290"/>
      <c r="Q49" s="314"/>
      <c r="R49" s="314"/>
      <c r="S49" s="314"/>
      <c r="T49" s="313"/>
      <c r="U49" s="308" t="str">
        <f>IF(COUNTIF(U12:U43,"ÉÉ(Z)")=0,"",COUNTIF(U12:U43,"ÉÉ(Z)"))</f>
        <v/>
      </c>
      <c r="V49" s="290"/>
      <c r="W49" s="314"/>
      <c r="X49" s="314"/>
      <c r="Y49" s="314"/>
      <c r="Z49" s="313"/>
      <c r="AA49" s="308" t="str">
        <f>IF(COUNTIF(AA12:AA43,"ÉÉ(Z)")=0,"",COUNTIF(AA12:AA43,"ÉÉ(Z)"))</f>
        <v/>
      </c>
      <c r="AB49" s="290"/>
      <c r="AC49" s="314"/>
      <c r="AD49" s="314"/>
      <c r="AE49" s="314"/>
      <c r="AF49" s="313"/>
      <c r="AG49" s="308" t="str">
        <f>IF(COUNTIF(AG12:AG43,"ÉÉ(Z)")=0,"",COUNTIF(AG12:AG43,"ÉÉ(Z)"))</f>
        <v/>
      </c>
      <c r="AH49" s="290"/>
      <c r="AI49" s="314"/>
      <c r="AJ49" s="314"/>
      <c r="AK49" s="314"/>
      <c r="AL49" s="313"/>
      <c r="AM49" s="308">
        <f>IF(COUNTIF(AM12:AM43,"ÉÉ(Z)")=0,"",COUNTIF(AM12:AM43,"ÉÉ(Z)"))</f>
        <v>1</v>
      </c>
      <c r="AN49" s="290"/>
      <c r="AO49" s="314"/>
      <c r="AP49" s="314"/>
      <c r="AQ49" s="314"/>
      <c r="AR49" s="313"/>
      <c r="AS49" s="308" t="str">
        <f>IF(COUNTIF(AS12:AS43,"ÉÉ(Z)")=0,"",COUNTIF(AS12:AS43,"ÉÉ(Z)"))</f>
        <v/>
      </c>
      <c r="AT49" s="290"/>
      <c r="AU49" s="314"/>
      <c r="AV49" s="314"/>
      <c r="AW49" s="314"/>
      <c r="AX49" s="313"/>
      <c r="AY49" s="308" t="str">
        <f>IF(COUNTIF(AY12:AY43,"ÉÉ(Z)")=0,"",COUNTIF(AY12:AY43,"ÉÉ(Z)"))</f>
        <v/>
      </c>
      <c r="AZ49" s="293"/>
      <c r="BA49" s="314"/>
      <c r="BB49" s="314"/>
      <c r="BC49" s="314"/>
      <c r="BD49" s="313"/>
      <c r="BE49" s="305">
        <f t="shared" si="28"/>
        <v>1</v>
      </c>
    </row>
    <row r="50" spans="1:57" s="118" customFormat="1" ht="15.75" customHeight="1" x14ac:dyDescent="0.3">
      <c r="A50" s="174"/>
      <c r="B50" s="103"/>
      <c r="C50" s="175" t="s">
        <v>60</v>
      </c>
      <c r="D50" s="285"/>
      <c r="E50" s="307"/>
      <c r="F50" s="307"/>
      <c r="G50" s="307"/>
      <c r="H50" s="306"/>
      <c r="I50" s="308" t="str">
        <f>IF(COUNTIF(I12:I43,"GYJ")=0,"",COUNTIF(I12:I43,"GYJ"))</f>
        <v/>
      </c>
      <c r="J50" s="285"/>
      <c r="K50" s="307"/>
      <c r="L50" s="307"/>
      <c r="M50" s="307"/>
      <c r="N50" s="306"/>
      <c r="O50" s="308" t="str">
        <f>IF(COUNTIF(O12:O43,"GYJ")=0,"",COUNTIF(O12:O43,"GYJ"))</f>
        <v/>
      </c>
      <c r="P50" s="285"/>
      <c r="Q50" s="307"/>
      <c r="R50" s="307"/>
      <c r="S50" s="307"/>
      <c r="T50" s="306"/>
      <c r="U50" s="308" t="str">
        <f>IF(COUNTIF(U12:U43,"GYJ")=0,"",COUNTIF(U12:U43,"GYJ"))</f>
        <v/>
      </c>
      <c r="V50" s="285"/>
      <c r="W50" s="307"/>
      <c r="X50" s="307"/>
      <c r="Y50" s="307"/>
      <c r="Z50" s="306"/>
      <c r="AA50" s="308" t="str">
        <f>IF(COUNTIF(AA12:AA43,"GYJ")=0,"",COUNTIF(AA12:AA43,"GYJ"))</f>
        <v/>
      </c>
      <c r="AB50" s="285"/>
      <c r="AC50" s="307"/>
      <c r="AD50" s="307"/>
      <c r="AE50" s="307"/>
      <c r="AF50" s="306"/>
      <c r="AG50" s="308">
        <f>IF(COUNTIF(AG12:AG43,"GYJ")=0,"",COUNTIF(AG12:AG43,"GYJ"))</f>
        <v>2</v>
      </c>
      <c r="AH50" s="285"/>
      <c r="AI50" s="307"/>
      <c r="AJ50" s="307"/>
      <c r="AK50" s="307"/>
      <c r="AL50" s="306"/>
      <c r="AM50" s="308">
        <f>IF(COUNTIF(AM12:AM43,"GYJ")=0,"",COUNTIF(AM12:AM43,"GYJ"))</f>
        <v>1</v>
      </c>
      <c r="AN50" s="285"/>
      <c r="AO50" s="307"/>
      <c r="AP50" s="307"/>
      <c r="AQ50" s="307"/>
      <c r="AR50" s="306"/>
      <c r="AS50" s="308">
        <f>IF(COUNTIF(AS12:AS43,"GYJ")=0,"",COUNTIF(AS12:AS43,"GYJ"))</f>
        <v>2</v>
      </c>
      <c r="AT50" s="285"/>
      <c r="AU50" s="307"/>
      <c r="AV50" s="307"/>
      <c r="AW50" s="307"/>
      <c r="AX50" s="306"/>
      <c r="AY50" s="308">
        <f>IF(COUNTIF(AY12:AY43,"GYJ")=0,"",COUNTIF(AY12:AY43,"GYJ"))</f>
        <v>1</v>
      </c>
      <c r="AZ50" s="288"/>
      <c r="BA50" s="307"/>
      <c r="BB50" s="307"/>
      <c r="BC50" s="307"/>
      <c r="BD50" s="306"/>
      <c r="BE50" s="305">
        <f t="shared" si="28"/>
        <v>6</v>
      </c>
    </row>
    <row r="51" spans="1:57" s="118" customFormat="1" ht="15.75" customHeight="1" x14ac:dyDescent="0.3">
      <c r="A51" s="174"/>
      <c r="B51" s="176"/>
      <c r="C51" s="175" t="s">
        <v>61</v>
      </c>
      <c r="D51" s="285"/>
      <c r="E51" s="307"/>
      <c r="F51" s="307"/>
      <c r="G51" s="307"/>
      <c r="H51" s="306"/>
      <c r="I51" s="308" t="str">
        <f>IF(COUNTIF(I12:I43,"GYJ(Z)")=0,"",COUNTIF(I12:I43,"GYJ(Z)"))</f>
        <v/>
      </c>
      <c r="J51" s="285"/>
      <c r="K51" s="307"/>
      <c r="L51" s="307"/>
      <c r="M51" s="307"/>
      <c r="N51" s="306"/>
      <c r="O51" s="308" t="str">
        <f>IF(COUNTIF(O12:O43,"GYJ(Z)")=0,"",COUNTIF(O12:O43,"GYJ(Z)"))</f>
        <v/>
      </c>
      <c r="P51" s="285"/>
      <c r="Q51" s="307"/>
      <c r="R51" s="307"/>
      <c r="S51" s="307"/>
      <c r="T51" s="306"/>
      <c r="U51" s="308" t="str">
        <f>IF(COUNTIF(U12:U43,"GYJ(Z)")=0,"",COUNTIF(U12:U43,"GYJ(Z)"))</f>
        <v/>
      </c>
      <c r="V51" s="285"/>
      <c r="W51" s="307"/>
      <c r="X51" s="307"/>
      <c r="Y51" s="307"/>
      <c r="Z51" s="306"/>
      <c r="AA51" s="308" t="str">
        <f>IF(COUNTIF(AA12:AA43,"GYJ(Z)")=0,"",COUNTIF(AA12:AA43,"GYJ(Z)"))</f>
        <v/>
      </c>
      <c r="AB51" s="285"/>
      <c r="AC51" s="307"/>
      <c r="AD51" s="307"/>
      <c r="AE51" s="307"/>
      <c r="AF51" s="306"/>
      <c r="AG51" s="308" t="str">
        <f>IF(COUNTIF(AG12:AG43,"GYJ(Z)")=0,"",COUNTIF(AG12:AG43,"GYJ(Z)"))</f>
        <v/>
      </c>
      <c r="AH51" s="285"/>
      <c r="AI51" s="307"/>
      <c r="AJ51" s="307"/>
      <c r="AK51" s="307"/>
      <c r="AL51" s="306"/>
      <c r="AM51" s="308">
        <f>IF(COUNTIF(AM12:AM43,"GYJ(Z)")=0,"",COUNTIF(AM12:AM43,"GYJ(Z)"))</f>
        <v>1</v>
      </c>
      <c r="AN51" s="285"/>
      <c r="AO51" s="307"/>
      <c r="AP51" s="307"/>
      <c r="AQ51" s="307"/>
      <c r="AR51" s="306"/>
      <c r="AS51" s="308">
        <f>IF(COUNTIF(AS12:AS43,"GYJ(Z)")=0,"",COUNTIF(AS12:AS43,"GYJ(Z)"))</f>
        <v>1</v>
      </c>
      <c r="AT51" s="285"/>
      <c r="AU51" s="307"/>
      <c r="AV51" s="307"/>
      <c r="AW51" s="307"/>
      <c r="AX51" s="306"/>
      <c r="AY51" s="308" t="str">
        <f>IF(COUNTIF(AY12:AY43,"GYJ(Z)")=0,"",COUNTIF(AY12:AY43,"GYJ(Z)"))</f>
        <v/>
      </c>
      <c r="AZ51" s="288"/>
      <c r="BA51" s="307"/>
      <c r="BB51" s="307"/>
      <c r="BC51" s="307"/>
      <c r="BD51" s="306"/>
      <c r="BE51" s="305">
        <f t="shared" si="28"/>
        <v>2</v>
      </c>
    </row>
    <row r="52" spans="1:57" s="118" customFormat="1" ht="15.75" customHeight="1" x14ac:dyDescent="0.3">
      <c r="A52" s="174"/>
      <c r="B52" s="103"/>
      <c r="C52" s="312" t="s">
        <v>32</v>
      </c>
      <c r="D52" s="285"/>
      <c r="E52" s="307"/>
      <c r="F52" s="307"/>
      <c r="G52" s="307"/>
      <c r="H52" s="306"/>
      <c r="I52" s="308" t="str">
        <f>IF(COUNTIF(I12:I43,"K")=0,"",COUNTIF(I12:I43,"K"))</f>
        <v/>
      </c>
      <c r="J52" s="285"/>
      <c r="K52" s="307"/>
      <c r="L52" s="307"/>
      <c r="M52" s="307"/>
      <c r="N52" s="306"/>
      <c r="O52" s="308" t="str">
        <f>IF(COUNTIF(O12:O43,"K")=0,"",COUNTIF(O12:O43,"K"))</f>
        <v/>
      </c>
      <c r="P52" s="285"/>
      <c r="Q52" s="307"/>
      <c r="R52" s="307"/>
      <c r="S52" s="307"/>
      <c r="T52" s="306"/>
      <c r="U52" s="308" t="str">
        <f>IF(COUNTIF(U12:U43,"K")=0,"",COUNTIF(U12:U43,"K"))</f>
        <v/>
      </c>
      <c r="V52" s="285"/>
      <c r="W52" s="307"/>
      <c r="X52" s="307"/>
      <c r="Y52" s="307"/>
      <c r="Z52" s="306"/>
      <c r="AA52" s="308" t="str">
        <f>IF(COUNTIF(AA12:AA43,"K")=0,"",COUNTIF(AA12:AA43,"K"))</f>
        <v/>
      </c>
      <c r="AB52" s="285"/>
      <c r="AC52" s="307"/>
      <c r="AD52" s="307"/>
      <c r="AE52" s="307"/>
      <c r="AF52" s="306"/>
      <c r="AG52" s="308">
        <f>IF(COUNTIF(AG12:AG43,"K")=0,"",COUNTIF(AG12:AG43,"K"))</f>
        <v>2</v>
      </c>
      <c r="AH52" s="285"/>
      <c r="AI52" s="307"/>
      <c r="AJ52" s="307"/>
      <c r="AK52" s="307"/>
      <c r="AL52" s="306"/>
      <c r="AM52" s="308">
        <f>IF(COUNTIF(AM12:AM43,"K")=0,"",COUNTIF(AM12:AM43,"K"))</f>
        <v>2</v>
      </c>
      <c r="AN52" s="285"/>
      <c r="AO52" s="307"/>
      <c r="AP52" s="307"/>
      <c r="AQ52" s="307"/>
      <c r="AR52" s="306"/>
      <c r="AS52" s="308">
        <f>IF(COUNTIF(AS12:AS43,"K")=0,"",COUNTIF(AS12:AS43,"K"))</f>
        <v>1</v>
      </c>
      <c r="AT52" s="285"/>
      <c r="AU52" s="307"/>
      <c r="AV52" s="307"/>
      <c r="AW52" s="307"/>
      <c r="AX52" s="306"/>
      <c r="AY52" s="308" t="str">
        <f>IF(COUNTIF(AY12:AY43,"K")=0,"",COUNTIF(AY12:AY43,"K"))</f>
        <v/>
      </c>
      <c r="AZ52" s="288"/>
      <c r="BA52" s="307"/>
      <c r="BB52" s="307"/>
      <c r="BC52" s="307"/>
      <c r="BD52" s="306"/>
      <c r="BE52" s="305">
        <f t="shared" si="28"/>
        <v>5</v>
      </c>
    </row>
    <row r="53" spans="1:57" s="118" customFormat="1" ht="15.75" customHeight="1" x14ac:dyDescent="0.3">
      <c r="A53" s="174"/>
      <c r="B53" s="103"/>
      <c r="C53" s="312" t="s">
        <v>33</v>
      </c>
      <c r="D53" s="285"/>
      <c r="E53" s="307"/>
      <c r="F53" s="307"/>
      <c r="G53" s="307"/>
      <c r="H53" s="306"/>
      <c r="I53" s="308" t="str">
        <f>IF(COUNTIF(I12:I43,"K(Z)")=0,"",COUNTIF(I12:I43,"K(Z)"))</f>
        <v/>
      </c>
      <c r="J53" s="285"/>
      <c r="K53" s="307"/>
      <c r="L53" s="307"/>
      <c r="M53" s="307"/>
      <c r="N53" s="306"/>
      <c r="O53" s="308" t="str">
        <f>IF(COUNTIF(O12:O43,"K(Z)")=0,"",COUNTIF(O12:O43,"K(Z)"))</f>
        <v/>
      </c>
      <c r="P53" s="285"/>
      <c r="Q53" s="307"/>
      <c r="R53" s="307"/>
      <c r="S53" s="307"/>
      <c r="T53" s="306"/>
      <c r="U53" s="308" t="str">
        <f>IF(COUNTIF(U12:U43,"K(Z)")=0,"",COUNTIF(U12:U43,"K(Z)"))</f>
        <v/>
      </c>
      <c r="V53" s="285"/>
      <c r="W53" s="307"/>
      <c r="X53" s="307"/>
      <c r="Y53" s="307"/>
      <c r="Z53" s="306"/>
      <c r="AA53" s="308" t="str">
        <f>IF(COUNTIF(AA12:AA43,"K(Z)")=0,"",COUNTIF(AA12:AA43,"K(Z)"))</f>
        <v/>
      </c>
      <c r="AB53" s="285"/>
      <c r="AC53" s="307"/>
      <c r="AD53" s="307"/>
      <c r="AE53" s="307"/>
      <c r="AF53" s="306"/>
      <c r="AG53" s="308">
        <f>IF(COUNTIF(AG12:AG43,"K(Z)")=0,"",COUNTIF(AG12:AG43,"K(Z)"))</f>
        <v>1</v>
      </c>
      <c r="AH53" s="285"/>
      <c r="AI53" s="307"/>
      <c r="AJ53" s="307"/>
      <c r="AK53" s="307"/>
      <c r="AL53" s="306"/>
      <c r="AM53" s="308">
        <f>IF(COUNTIF(AM12:AM43,"K(Z)")=0,"",COUNTIF(AM12:AM43,"K(Z)"))</f>
        <v>1</v>
      </c>
      <c r="AN53" s="285"/>
      <c r="AO53" s="307"/>
      <c r="AP53" s="307"/>
      <c r="AQ53" s="307"/>
      <c r="AR53" s="306"/>
      <c r="AS53" s="308">
        <f>IF(COUNTIF(AS12:AS43,"K(Z)")=0,"",COUNTIF(AS12:AS43,"K(Z)"))</f>
        <v>1</v>
      </c>
      <c r="AT53" s="285"/>
      <c r="AU53" s="307"/>
      <c r="AV53" s="307"/>
      <c r="AW53" s="307"/>
      <c r="AX53" s="306"/>
      <c r="AY53" s="308">
        <f>IF(COUNTIF(AY12:AY43,"K(Z)")=0,"",COUNTIF(AY12:AY43,"K(Z)"))</f>
        <v>1</v>
      </c>
      <c r="AZ53" s="288"/>
      <c r="BA53" s="307"/>
      <c r="BB53" s="307"/>
      <c r="BC53" s="307"/>
      <c r="BD53" s="306"/>
      <c r="BE53" s="305">
        <f t="shared" si="28"/>
        <v>4</v>
      </c>
    </row>
    <row r="54" spans="1:57" s="118" customFormat="1" ht="15.75" customHeight="1" x14ac:dyDescent="0.3">
      <c r="A54" s="174"/>
      <c r="B54" s="103"/>
      <c r="C54" s="175" t="s">
        <v>23</v>
      </c>
      <c r="D54" s="285"/>
      <c r="E54" s="307"/>
      <c r="F54" s="307"/>
      <c r="G54" s="307"/>
      <c r="H54" s="306"/>
      <c r="I54" s="308" t="str">
        <f>IF(COUNTIF(I12:I43,"AV")=0,"",COUNTIF(I12:I43,"AV"))</f>
        <v/>
      </c>
      <c r="J54" s="285"/>
      <c r="K54" s="307"/>
      <c r="L54" s="307"/>
      <c r="M54" s="307"/>
      <c r="N54" s="306"/>
      <c r="O54" s="308" t="str">
        <f>IF(COUNTIF(O12:O43,"AV")=0,"",COUNTIF(O12:O43,"AV"))</f>
        <v/>
      </c>
      <c r="P54" s="285"/>
      <c r="Q54" s="307"/>
      <c r="R54" s="307"/>
      <c r="S54" s="307"/>
      <c r="T54" s="306"/>
      <c r="U54" s="308" t="str">
        <f>IF(COUNTIF(U12:U43,"AV")=0,"",COUNTIF(U12:U43,"AV"))</f>
        <v/>
      </c>
      <c r="V54" s="285"/>
      <c r="W54" s="307"/>
      <c r="X54" s="307"/>
      <c r="Y54" s="307"/>
      <c r="Z54" s="306"/>
      <c r="AA54" s="308" t="str">
        <f>IF(COUNTIF(AA12:AA43,"AV")=0,"",COUNTIF(AA12:AA43,"AV"))</f>
        <v/>
      </c>
      <c r="AB54" s="285"/>
      <c r="AC54" s="307"/>
      <c r="AD54" s="307"/>
      <c r="AE54" s="307"/>
      <c r="AF54" s="306"/>
      <c r="AG54" s="308" t="str">
        <f>IF(COUNTIF(AG12:AG43,"AV")=0,"",COUNTIF(AG12:AG43,"AV"))</f>
        <v/>
      </c>
      <c r="AH54" s="285"/>
      <c r="AI54" s="307"/>
      <c r="AJ54" s="307"/>
      <c r="AK54" s="307"/>
      <c r="AL54" s="306"/>
      <c r="AM54" s="308" t="str">
        <f>IF(COUNTIF(AM12:AM43,"AV")=0,"",COUNTIF(AM12:AM43,"AV"))</f>
        <v/>
      </c>
      <c r="AN54" s="285"/>
      <c r="AO54" s="307"/>
      <c r="AP54" s="307"/>
      <c r="AQ54" s="307"/>
      <c r="AR54" s="306"/>
      <c r="AS54" s="308" t="str">
        <f>IF(COUNTIF(AS12:AS43,"AV")=0,"",COUNTIF(AS12:AS43,"AV"))</f>
        <v/>
      </c>
      <c r="AT54" s="285"/>
      <c r="AU54" s="307"/>
      <c r="AV54" s="307"/>
      <c r="AW54" s="307"/>
      <c r="AX54" s="306"/>
      <c r="AY54" s="308" t="str">
        <f>IF(COUNTIF(AY12:AY43,"AV")=0,"",COUNTIF(AY12:AY43,"AV"))</f>
        <v/>
      </c>
      <c r="AZ54" s="288"/>
      <c r="BA54" s="307"/>
      <c r="BB54" s="307"/>
      <c r="BC54" s="307"/>
      <c r="BD54" s="306"/>
      <c r="BE54" s="305" t="str">
        <f t="shared" si="28"/>
        <v/>
      </c>
    </row>
    <row r="55" spans="1:57" s="118" customFormat="1" ht="15.75" customHeight="1" x14ac:dyDescent="0.3">
      <c r="A55" s="174"/>
      <c r="B55" s="103"/>
      <c r="C55" s="175" t="s">
        <v>62</v>
      </c>
      <c r="D55" s="285"/>
      <c r="E55" s="307"/>
      <c r="F55" s="307"/>
      <c r="G55" s="307"/>
      <c r="H55" s="306"/>
      <c r="I55" s="308" t="str">
        <f>IF(COUNTIF(I12:I43,"KV")=0,"",COUNTIF(I12:I43,"KV"))</f>
        <v/>
      </c>
      <c r="J55" s="285"/>
      <c r="K55" s="307"/>
      <c r="L55" s="307"/>
      <c r="M55" s="307"/>
      <c r="N55" s="306"/>
      <c r="O55" s="308" t="str">
        <f>IF(COUNTIF(O12:O43,"KV")=0,"",COUNTIF(O12:O43,"KV"))</f>
        <v/>
      </c>
      <c r="P55" s="285"/>
      <c r="Q55" s="307"/>
      <c r="R55" s="307"/>
      <c r="S55" s="307"/>
      <c r="T55" s="306"/>
      <c r="U55" s="308" t="str">
        <f>IF(COUNTIF(U12:U43,"KV")=0,"",COUNTIF(U12:U43,"KV"))</f>
        <v/>
      </c>
      <c r="V55" s="285"/>
      <c r="W55" s="307"/>
      <c r="X55" s="307"/>
      <c r="Y55" s="307"/>
      <c r="Z55" s="306"/>
      <c r="AA55" s="308" t="str">
        <f>IF(COUNTIF(AA12:AA43,"KV")=0,"",COUNTIF(AA12:AA43,"KV"))</f>
        <v/>
      </c>
      <c r="AB55" s="285"/>
      <c r="AC55" s="307"/>
      <c r="AD55" s="307"/>
      <c r="AE55" s="307"/>
      <c r="AF55" s="306"/>
      <c r="AG55" s="308" t="str">
        <f>IF(COUNTIF(AG12:AG43,"KV")=0,"",COUNTIF(AG12:AG43,"KV"))</f>
        <v/>
      </c>
      <c r="AH55" s="285"/>
      <c r="AI55" s="307"/>
      <c r="AJ55" s="307"/>
      <c r="AK55" s="307"/>
      <c r="AL55" s="306"/>
      <c r="AM55" s="308" t="str">
        <f>IF(COUNTIF(AM12:AM43,"KV")=0,"",COUNTIF(AM12:AM43,"KV"))</f>
        <v/>
      </c>
      <c r="AN55" s="285"/>
      <c r="AO55" s="307"/>
      <c r="AP55" s="307"/>
      <c r="AQ55" s="307"/>
      <c r="AR55" s="306"/>
      <c r="AS55" s="308" t="str">
        <f>IF(COUNTIF(AS12:AS43,"KV")=0,"",COUNTIF(AS12:AS43,"KV"))</f>
        <v/>
      </c>
      <c r="AT55" s="285"/>
      <c r="AU55" s="307"/>
      <c r="AV55" s="307"/>
      <c r="AW55" s="307"/>
      <c r="AX55" s="306"/>
      <c r="AY55" s="308" t="str">
        <f>IF(COUNTIF(AY12:AY43,"KV")=0,"",COUNTIF(AY12:AY43,"KV"))</f>
        <v/>
      </c>
      <c r="AZ55" s="288"/>
      <c r="BA55" s="307"/>
      <c r="BB55" s="307"/>
      <c r="BC55" s="307"/>
      <c r="BD55" s="306"/>
      <c r="BE55" s="305" t="str">
        <f t="shared" si="28"/>
        <v/>
      </c>
    </row>
    <row r="56" spans="1:57" s="118" customFormat="1" ht="15.75" customHeight="1" x14ac:dyDescent="0.3">
      <c r="A56" s="174"/>
      <c r="B56" s="103"/>
      <c r="C56" s="175" t="s">
        <v>63</v>
      </c>
      <c r="D56" s="311"/>
      <c r="E56" s="310"/>
      <c r="F56" s="310"/>
      <c r="G56" s="310"/>
      <c r="H56" s="309"/>
      <c r="I56" s="308" t="str">
        <f>IF(COUNTIF(I12:I43,"SZG")=0,"",COUNTIF(I12:I43,"SZG"))</f>
        <v/>
      </c>
      <c r="J56" s="311"/>
      <c r="K56" s="310"/>
      <c r="L56" s="310"/>
      <c r="M56" s="310"/>
      <c r="N56" s="309"/>
      <c r="O56" s="308" t="str">
        <f>IF(COUNTIF(O12:O43,"SZG")=0,"",COUNTIF(O12:O43,"SZG"))</f>
        <v/>
      </c>
      <c r="P56" s="311"/>
      <c r="Q56" s="310"/>
      <c r="R56" s="310"/>
      <c r="S56" s="310"/>
      <c r="T56" s="309"/>
      <c r="U56" s="308" t="str">
        <f>IF(COUNTIF(U12:U43,"SZG")=0,"",COUNTIF(U12:U43,"SZG"))</f>
        <v/>
      </c>
      <c r="V56" s="311"/>
      <c r="W56" s="310"/>
      <c r="X56" s="310"/>
      <c r="Y56" s="310"/>
      <c r="Z56" s="309"/>
      <c r="AA56" s="308" t="str">
        <f>IF(COUNTIF(AA12:AA43,"SZG")=0,"",COUNTIF(AA12:AA43,"SZG"))</f>
        <v/>
      </c>
      <c r="AB56" s="311"/>
      <c r="AC56" s="310"/>
      <c r="AD56" s="310"/>
      <c r="AE56" s="310"/>
      <c r="AF56" s="309"/>
      <c r="AG56" s="308" t="str">
        <f>IF(COUNTIF(AG12:AG43,"SZG")=0,"",COUNTIF(AG12:AG43,"SZG"))</f>
        <v/>
      </c>
      <c r="AH56" s="311"/>
      <c r="AI56" s="310"/>
      <c r="AJ56" s="310"/>
      <c r="AK56" s="310"/>
      <c r="AL56" s="309"/>
      <c r="AM56" s="308" t="str">
        <f>IF(COUNTIF(AM12:AM43,"SZG")=0,"",COUNTIF(AM12:AM43,"SZG"))</f>
        <v/>
      </c>
      <c r="AN56" s="311"/>
      <c r="AO56" s="310"/>
      <c r="AP56" s="310"/>
      <c r="AQ56" s="310"/>
      <c r="AR56" s="309"/>
      <c r="AS56" s="308" t="str">
        <f>IF(COUNTIF(AS12:AS43,"SZG")=0,"",COUNTIF(AS12:AS43,"SZG"))</f>
        <v/>
      </c>
      <c r="AT56" s="311"/>
      <c r="AU56" s="310"/>
      <c r="AV56" s="310"/>
      <c r="AW56" s="310"/>
      <c r="AX56" s="309"/>
      <c r="AY56" s="308" t="str">
        <f>IF(COUNTIF(AY12:AY43,"SZG")=0,"",COUNTIF(AY12:AY43,"SZG"))</f>
        <v/>
      </c>
      <c r="AZ56" s="288"/>
      <c r="BA56" s="307"/>
      <c r="BB56" s="307"/>
      <c r="BC56" s="307"/>
      <c r="BD56" s="306"/>
      <c r="BE56" s="305" t="str">
        <f t="shared" si="28"/>
        <v/>
      </c>
    </row>
    <row r="57" spans="1:57" s="118" customFormat="1" ht="15.75" customHeight="1" x14ac:dyDescent="0.3">
      <c r="A57" s="174"/>
      <c r="B57" s="103"/>
      <c r="C57" s="175" t="s">
        <v>64</v>
      </c>
      <c r="D57" s="311"/>
      <c r="E57" s="310"/>
      <c r="F57" s="310"/>
      <c r="G57" s="310"/>
      <c r="H57" s="309"/>
      <c r="I57" s="308" t="str">
        <f>IF(COUNTIF(I12:I43,"ZV")=0,"",COUNTIF(I12:I43,"ZV"))</f>
        <v/>
      </c>
      <c r="J57" s="311"/>
      <c r="K57" s="310"/>
      <c r="L57" s="310"/>
      <c r="M57" s="310"/>
      <c r="N57" s="309"/>
      <c r="O57" s="308" t="str">
        <f>IF(COUNTIF(O12:O43,"ZV")=0,"",COUNTIF(O12:O43,"ZV"))</f>
        <v/>
      </c>
      <c r="P57" s="311"/>
      <c r="Q57" s="310"/>
      <c r="R57" s="310"/>
      <c r="S57" s="310"/>
      <c r="T57" s="309"/>
      <c r="U57" s="308" t="str">
        <f>IF(COUNTIF(U12:U43,"ZV")=0,"",COUNTIF(U12:U43,"ZV"))</f>
        <v/>
      </c>
      <c r="V57" s="311"/>
      <c r="W57" s="310"/>
      <c r="X57" s="310"/>
      <c r="Y57" s="310"/>
      <c r="Z57" s="309"/>
      <c r="AA57" s="308" t="str">
        <f>IF(COUNTIF(AA12:AA43,"ZV")=0,"",COUNTIF(AA12:AA43,"ZV"))</f>
        <v/>
      </c>
      <c r="AB57" s="311"/>
      <c r="AC57" s="310"/>
      <c r="AD57" s="310"/>
      <c r="AE57" s="310"/>
      <c r="AF57" s="309"/>
      <c r="AG57" s="308" t="str">
        <f>IF(COUNTIF(AG12:AG43,"ZV")=0,"",COUNTIF(AG12:AG43,"ZV"))</f>
        <v/>
      </c>
      <c r="AH57" s="311"/>
      <c r="AI57" s="310"/>
      <c r="AJ57" s="310"/>
      <c r="AK57" s="310"/>
      <c r="AL57" s="309"/>
      <c r="AM57" s="308" t="str">
        <f>IF(COUNTIF(AM12:AM43,"ZV")=0,"",COUNTIF(AM12:AM43,"ZV"))</f>
        <v/>
      </c>
      <c r="AN57" s="311"/>
      <c r="AO57" s="310"/>
      <c r="AP57" s="310"/>
      <c r="AQ57" s="310"/>
      <c r="AR57" s="309"/>
      <c r="AS57" s="308" t="str">
        <f>IF(COUNTIF(AS12:AS43,"ZV")=0,"",COUNTIF(AS12:AS43,"ZV"))</f>
        <v/>
      </c>
      <c r="AT57" s="311"/>
      <c r="AU57" s="310"/>
      <c r="AV57" s="310"/>
      <c r="AW57" s="310"/>
      <c r="AX57" s="309"/>
      <c r="AY57" s="308" t="str">
        <f>IF(COUNTIF(AY12:AY43,"ZV")=0,"",COUNTIF(AY12:AY43,"ZV"))</f>
        <v/>
      </c>
      <c r="AZ57" s="288"/>
      <c r="BA57" s="307"/>
      <c r="BB57" s="307"/>
      <c r="BC57" s="307"/>
      <c r="BD57" s="306"/>
      <c r="BE57" s="305" t="str">
        <f t="shared" si="28"/>
        <v/>
      </c>
    </row>
    <row r="58" spans="1:57" s="118" customFormat="1" ht="15.75" customHeight="1" thickBot="1" x14ac:dyDescent="0.35">
      <c r="A58" s="295"/>
      <c r="B58" s="296"/>
      <c r="C58" s="297" t="s">
        <v>24</v>
      </c>
      <c r="D58" s="298"/>
      <c r="E58" s="299"/>
      <c r="F58" s="299"/>
      <c r="G58" s="299"/>
      <c r="H58" s="300"/>
      <c r="I58" s="301" t="str">
        <f>IF(SUM(I46:I57)=0,"",SUM(I46:I57))</f>
        <v/>
      </c>
      <c r="J58" s="298"/>
      <c r="K58" s="299"/>
      <c r="L58" s="299"/>
      <c r="M58" s="299"/>
      <c r="N58" s="300"/>
      <c r="O58" s="301" t="str">
        <f>IF(SUM(O46:O57)=0,"",SUM(O46:O57))</f>
        <v/>
      </c>
      <c r="P58" s="298"/>
      <c r="Q58" s="299"/>
      <c r="R58" s="299"/>
      <c r="S58" s="299"/>
      <c r="T58" s="300"/>
      <c r="U58" s="301" t="str">
        <f>IF(SUM(U46:U57)=0,"",SUM(U46:U57))</f>
        <v/>
      </c>
      <c r="V58" s="298"/>
      <c r="W58" s="299"/>
      <c r="X58" s="299"/>
      <c r="Y58" s="299"/>
      <c r="Z58" s="300"/>
      <c r="AA58" s="301" t="str">
        <f>IF(SUM(AA46:AA57)=0,"",SUM(AA46:AA57))</f>
        <v/>
      </c>
      <c r="AB58" s="298"/>
      <c r="AC58" s="299"/>
      <c r="AD58" s="299"/>
      <c r="AE58" s="299"/>
      <c r="AF58" s="300"/>
      <c r="AG58" s="301">
        <f>IF(SUM(AG46:AG57)=0,"",SUM(AG46:AG57))</f>
        <v>5</v>
      </c>
      <c r="AH58" s="298"/>
      <c r="AI58" s="299"/>
      <c r="AJ58" s="299"/>
      <c r="AK58" s="299"/>
      <c r="AL58" s="300"/>
      <c r="AM58" s="301">
        <f>IF(SUM(AM46:AM57)=0,"",SUM(AM46:AM57))</f>
        <v>6</v>
      </c>
      <c r="AN58" s="298"/>
      <c r="AO58" s="299"/>
      <c r="AP58" s="299"/>
      <c r="AQ58" s="299"/>
      <c r="AR58" s="300"/>
      <c r="AS58" s="301">
        <f>IF(SUM(AS46:AS57)=0,"",SUM(AS46:AS57))</f>
        <v>5</v>
      </c>
      <c r="AT58" s="298"/>
      <c r="AU58" s="299"/>
      <c r="AV58" s="299"/>
      <c r="AW58" s="299"/>
      <c r="AX58" s="300"/>
      <c r="AY58" s="301">
        <f>IF(SUM(AY46:AY57)=0,"",SUM(AY46:AY57))</f>
        <v>4</v>
      </c>
      <c r="AZ58" s="302"/>
      <c r="BA58" s="299"/>
      <c r="BB58" s="299"/>
      <c r="BC58" s="299"/>
      <c r="BD58" s="300"/>
      <c r="BE58" s="305">
        <f t="shared" si="28"/>
        <v>20</v>
      </c>
    </row>
    <row r="59" spans="1:57" s="118" customFormat="1" ht="15.75" customHeight="1" thickTop="1" x14ac:dyDescent="0.3">
      <c r="A59" s="177"/>
      <c r="B59" s="178"/>
      <c r="C59" s="178"/>
    </row>
    <row r="60" spans="1:57" s="118" customFormat="1" ht="15.75" customHeight="1" x14ac:dyDescent="0.3">
      <c r="A60" s="177"/>
      <c r="B60" s="178"/>
      <c r="C60" s="178"/>
    </row>
    <row r="61" spans="1:57" s="118" customFormat="1" ht="15.75" customHeight="1" x14ac:dyDescent="0.3">
      <c r="A61" s="177"/>
      <c r="B61" s="178"/>
      <c r="C61" s="178"/>
    </row>
    <row r="62" spans="1:57" s="118" customFormat="1" ht="15.75" customHeight="1" x14ac:dyDescent="0.3">
      <c r="A62" s="177"/>
      <c r="B62" s="178"/>
      <c r="C62" s="178"/>
    </row>
    <row r="63" spans="1:57" s="118" customFormat="1" ht="15.75" customHeight="1" x14ac:dyDescent="0.3">
      <c r="A63" s="177"/>
      <c r="B63" s="178"/>
      <c r="C63" s="178"/>
    </row>
    <row r="64" spans="1:57" s="118" customFormat="1" ht="15.75" customHeight="1" x14ac:dyDescent="0.3">
      <c r="A64" s="177"/>
      <c r="B64" s="178"/>
      <c r="C64" s="178"/>
    </row>
    <row r="65" spans="1:3" s="118" customFormat="1" ht="15.75" customHeight="1" x14ac:dyDescent="0.3">
      <c r="A65" s="177"/>
      <c r="B65" s="178"/>
      <c r="C65" s="178"/>
    </row>
    <row r="66" spans="1:3" s="118" customFormat="1" ht="15.75" customHeight="1" x14ac:dyDescent="0.3">
      <c r="A66" s="177"/>
      <c r="B66" s="178"/>
      <c r="C66" s="178"/>
    </row>
    <row r="67" spans="1:3" s="118" customFormat="1" ht="15.75" customHeight="1" x14ac:dyDescent="0.3">
      <c r="A67" s="177"/>
      <c r="B67" s="178"/>
      <c r="C67" s="178"/>
    </row>
    <row r="68" spans="1:3" s="118" customFormat="1" ht="15.75" customHeight="1" x14ac:dyDescent="0.3">
      <c r="A68" s="177"/>
      <c r="B68" s="178"/>
      <c r="C68" s="178"/>
    </row>
    <row r="69" spans="1:3" s="118" customFormat="1" ht="15.75" customHeight="1" x14ac:dyDescent="0.3">
      <c r="A69" s="177"/>
      <c r="B69" s="178"/>
      <c r="C69" s="178"/>
    </row>
    <row r="70" spans="1:3" s="118" customFormat="1" ht="15.75" customHeight="1" x14ac:dyDescent="0.3">
      <c r="A70" s="177"/>
      <c r="B70" s="178"/>
      <c r="C70" s="178"/>
    </row>
    <row r="71" spans="1:3" s="118" customFormat="1" ht="15.75" customHeight="1" x14ac:dyDescent="0.3">
      <c r="A71" s="177"/>
      <c r="B71" s="178"/>
      <c r="C71" s="178"/>
    </row>
    <row r="72" spans="1:3" s="118" customFormat="1" ht="15.75" customHeight="1" x14ac:dyDescent="0.3">
      <c r="A72" s="177"/>
      <c r="B72" s="178"/>
      <c r="C72" s="178"/>
    </row>
    <row r="73" spans="1:3" s="118" customFormat="1" ht="15.75" customHeight="1" x14ac:dyDescent="0.3">
      <c r="A73" s="177"/>
      <c r="B73" s="178"/>
      <c r="C73" s="178"/>
    </row>
    <row r="74" spans="1:3" s="118" customFormat="1" ht="15.75" customHeight="1" x14ac:dyDescent="0.3">
      <c r="A74" s="177"/>
      <c r="B74" s="178"/>
      <c r="C74" s="178"/>
    </row>
    <row r="75" spans="1:3" s="118" customFormat="1" ht="15.75" customHeight="1" x14ac:dyDescent="0.3">
      <c r="A75" s="177"/>
      <c r="B75" s="178"/>
      <c r="C75" s="178"/>
    </row>
    <row r="76" spans="1:3" s="118" customFormat="1" ht="15.75" customHeight="1" x14ac:dyDescent="0.3">
      <c r="A76" s="177"/>
      <c r="B76" s="178"/>
      <c r="C76" s="178"/>
    </row>
    <row r="77" spans="1:3" s="118" customFormat="1" ht="15.75" customHeight="1" x14ac:dyDescent="0.3">
      <c r="A77" s="177"/>
      <c r="B77" s="178"/>
      <c r="C77" s="178"/>
    </row>
    <row r="78" spans="1:3" s="118" customFormat="1" ht="15.75" customHeight="1" x14ac:dyDescent="0.3">
      <c r="A78" s="177"/>
      <c r="B78" s="178"/>
      <c r="C78" s="178"/>
    </row>
    <row r="79" spans="1:3" s="118" customFormat="1" ht="15.75" customHeight="1" x14ac:dyDescent="0.3">
      <c r="A79" s="177"/>
      <c r="B79" s="178"/>
      <c r="C79" s="178"/>
    </row>
    <row r="80" spans="1:3" s="118" customFormat="1" ht="15.75" customHeight="1" x14ac:dyDescent="0.3">
      <c r="A80" s="177"/>
      <c r="B80" s="178"/>
      <c r="C80" s="178"/>
    </row>
    <row r="81" spans="1:3" s="118" customFormat="1" ht="15.75" customHeight="1" x14ac:dyDescent="0.3">
      <c r="A81" s="177"/>
      <c r="B81" s="178"/>
      <c r="C81" s="178"/>
    </row>
    <row r="82" spans="1:3" s="118" customFormat="1" ht="15.75" customHeight="1" x14ac:dyDescent="0.3">
      <c r="A82" s="177"/>
      <c r="B82" s="178"/>
      <c r="C82" s="178"/>
    </row>
    <row r="83" spans="1:3" s="118" customFormat="1" ht="15.75" customHeight="1" x14ac:dyDescent="0.3">
      <c r="A83" s="177"/>
      <c r="B83" s="178"/>
      <c r="C83" s="178"/>
    </row>
    <row r="84" spans="1:3" s="118" customFormat="1" ht="15.75" customHeight="1" x14ac:dyDescent="0.3">
      <c r="A84" s="177"/>
      <c r="B84" s="178"/>
      <c r="C84" s="178"/>
    </row>
    <row r="85" spans="1:3" s="118" customFormat="1" ht="15.75" customHeight="1" x14ac:dyDescent="0.3">
      <c r="A85" s="177"/>
      <c r="B85" s="178"/>
      <c r="C85" s="178"/>
    </row>
    <row r="86" spans="1:3" s="118" customFormat="1" ht="15.75" customHeight="1" x14ac:dyDescent="0.3">
      <c r="A86" s="177"/>
      <c r="B86" s="178"/>
      <c r="C86" s="178"/>
    </row>
    <row r="87" spans="1:3" s="118" customFormat="1" ht="15.75" customHeight="1" x14ac:dyDescent="0.3">
      <c r="A87" s="177"/>
      <c r="B87" s="178"/>
      <c r="C87" s="178"/>
    </row>
    <row r="88" spans="1:3" s="118" customFormat="1" ht="15.75" customHeight="1" x14ac:dyDescent="0.3">
      <c r="A88" s="177"/>
      <c r="B88" s="178"/>
      <c r="C88" s="178"/>
    </row>
    <row r="89" spans="1:3" s="118" customFormat="1" ht="15.75" customHeight="1" x14ac:dyDescent="0.3">
      <c r="A89" s="177"/>
      <c r="B89" s="178"/>
      <c r="C89" s="178"/>
    </row>
    <row r="90" spans="1:3" s="118" customFormat="1" ht="15.75" customHeight="1" x14ac:dyDescent="0.3">
      <c r="A90" s="177"/>
      <c r="B90" s="178"/>
      <c r="C90" s="178"/>
    </row>
    <row r="91" spans="1:3" s="118" customFormat="1" ht="15.75" customHeight="1" x14ac:dyDescent="0.3">
      <c r="A91" s="177"/>
      <c r="B91" s="178"/>
      <c r="C91" s="178"/>
    </row>
    <row r="92" spans="1:3" s="118" customFormat="1" ht="15.75" customHeight="1" x14ac:dyDescent="0.3">
      <c r="A92" s="177"/>
      <c r="B92" s="178"/>
      <c r="C92" s="178"/>
    </row>
    <row r="93" spans="1:3" s="118" customFormat="1" ht="15.75" customHeight="1" x14ac:dyDescent="0.3">
      <c r="A93" s="177"/>
      <c r="B93" s="178"/>
      <c r="C93" s="178"/>
    </row>
    <row r="94" spans="1:3" s="118" customFormat="1" ht="15.75" customHeight="1" x14ac:dyDescent="0.3">
      <c r="A94" s="177"/>
      <c r="B94" s="178"/>
      <c r="C94" s="178"/>
    </row>
    <row r="95" spans="1:3" s="118" customFormat="1" ht="15.75" customHeight="1" x14ac:dyDescent="0.3">
      <c r="A95" s="177"/>
      <c r="B95" s="178"/>
      <c r="C95" s="178"/>
    </row>
    <row r="96" spans="1:3" s="118" customFormat="1" ht="15.75" customHeight="1" x14ac:dyDescent="0.3">
      <c r="A96" s="177"/>
      <c r="B96" s="178"/>
      <c r="C96" s="178"/>
    </row>
    <row r="97" spans="1:3" s="118" customFormat="1" ht="15.75" customHeight="1" x14ac:dyDescent="0.3">
      <c r="A97" s="177"/>
      <c r="B97" s="178"/>
      <c r="C97" s="178"/>
    </row>
    <row r="98" spans="1:3" s="118" customFormat="1" ht="15.75" customHeight="1" x14ac:dyDescent="0.3">
      <c r="A98" s="177"/>
      <c r="B98" s="178"/>
      <c r="C98" s="178"/>
    </row>
    <row r="99" spans="1:3" s="118" customFormat="1" ht="15.75" customHeight="1" x14ac:dyDescent="0.3">
      <c r="A99" s="177"/>
      <c r="B99" s="178"/>
      <c r="C99" s="178"/>
    </row>
    <row r="100" spans="1:3" s="118" customFormat="1" ht="15.75" customHeight="1" x14ac:dyDescent="0.3">
      <c r="A100" s="177"/>
      <c r="B100" s="178"/>
      <c r="C100" s="178"/>
    </row>
    <row r="101" spans="1:3" s="118" customFormat="1" ht="15.75" customHeight="1" x14ac:dyDescent="0.3">
      <c r="A101" s="177"/>
      <c r="B101" s="178"/>
      <c r="C101" s="178"/>
    </row>
    <row r="102" spans="1:3" s="118" customFormat="1" ht="15.75" customHeight="1" x14ac:dyDescent="0.3">
      <c r="A102" s="177"/>
      <c r="B102" s="178"/>
      <c r="C102" s="178"/>
    </row>
    <row r="103" spans="1:3" s="118" customFormat="1" ht="15.75" customHeight="1" x14ac:dyDescent="0.3">
      <c r="A103" s="177"/>
      <c r="B103" s="178"/>
      <c r="C103" s="178"/>
    </row>
    <row r="104" spans="1:3" s="118" customFormat="1" ht="15.75" customHeight="1" x14ac:dyDescent="0.3">
      <c r="A104" s="177"/>
      <c r="B104" s="178"/>
      <c r="C104" s="178"/>
    </row>
    <row r="105" spans="1:3" s="118" customFormat="1" ht="15.75" customHeight="1" x14ac:dyDescent="0.3">
      <c r="A105" s="177"/>
      <c r="B105" s="178"/>
      <c r="C105" s="178"/>
    </row>
    <row r="106" spans="1:3" s="118" customFormat="1" ht="15.75" customHeight="1" x14ac:dyDescent="0.3">
      <c r="A106" s="177"/>
      <c r="B106" s="178"/>
      <c r="C106" s="178"/>
    </row>
    <row r="107" spans="1:3" s="118" customFormat="1" ht="15.75" customHeight="1" x14ac:dyDescent="0.3">
      <c r="A107" s="177"/>
      <c r="B107" s="178"/>
      <c r="C107" s="178"/>
    </row>
    <row r="108" spans="1:3" s="118" customFormat="1" ht="15.75" customHeight="1" x14ac:dyDescent="0.3">
      <c r="A108" s="177"/>
      <c r="B108" s="178"/>
      <c r="C108" s="178"/>
    </row>
    <row r="109" spans="1:3" s="118" customFormat="1" ht="15.75" customHeight="1" x14ac:dyDescent="0.3">
      <c r="A109" s="177"/>
      <c r="B109" s="178"/>
      <c r="C109" s="178"/>
    </row>
    <row r="110" spans="1:3" s="118" customFormat="1" ht="15.75" customHeight="1" x14ac:dyDescent="0.3">
      <c r="A110" s="177"/>
      <c r="B110" s="178"/>
      <c r="C110" s="178"/>
    </row>
    <row r="111" spans="1:3" s="118" customFormat="1" ht="15.75" customHeight="1" x14ac:dyDescent="0.3">
      <c r="A111" s="177"/>
      <c r="B111" s="178"/>
      <c r="C111" s="178"/>
    </row>
    <row r="112" spans="1:3" s="118" customFormat="1" ht="15.75" customHeight="1" x14ac:dyDescent="0.3">
      <c r="A112" s="177"/>
      <c r="B112" s="178"/>
      <c r="C112" s="178"/>
    </row>
    <row r="113" spans="1:3" s="118" customFormat="1" ht="15.75" customHeight="1" x14ac:dyDescent="0.3">
      <c r="A113" s="177"/>
      <c r="B113" s="178"/>
      <c r="C113" s="178"/>
    </row>
    <row r="114" spans="1:3" s="118" customFormat="1" ht="15.75" customHeight="1" x14ac:dyDescent="0.3">
      <c r="A114" s="177"/>
      <c r="B114" s="178"/>
      <c r="C114" s="178"/>
    </row>
    <row r="115" spans="1:3" s="118" customFormat="1" ht="15.75" customHeight="1" x14ac:dyDescent="0.3">
      <c r="A115" s="177"/>
      <c r="B115" s="178"/>
      <c r="C115" s="178"/>
    </row>
    <row r="116" spans="1:3" s="118" customFormat="1" ht="15.75" customHeight="1" x14ac:dyDescent="0.3">
      <c r="A116" s="177"/>
      <c r="B116" s="178"/>
      <c r="C116" s="178"/>
    </row>
    <row r="117" spans="1:3" s="118" customFormat="1" ht="15.75" customHeight="1" x14ac:dyDescent="0.3">
      <c r="A117" s="177"/>
      <c r="B117" s="178"/>
      <c r="C117" s="178"/>
    </row>
    <row r="118" spans="1:3" s="118" customFormat="1" ht="15.75" customHeight="1" x14ac:dyDescent="0.3">
      <c r="A118" s="177"/>
      <c r="B118" s="178"/>
      <c r="C118" s="178"/>
    </row>
    <row r="119" spans="1:3" s="118" customFormat="1" ht="15.75" customHeight="1" x14ac:dyDescent="0.3">
      <c r="A119" s="177"/>
      <c r="B119" s="178"/>
      <c r="C119" s="178"/>
    </row>
    <row r="120" spans="1:3" s="118" customFormat="1" ht="15.75" customHeight="1" x14ac:dyDescent="0.3">
      <c r="A120" s="177"/>
      <c r="B120" s="178"/>
      <c r="C120" s="178"/>
    </row>
    <row r="121" spans="1:3" s="118" customFormat="1" ht="15.75" customHeight="1" x14ac:dyDescent="0.3">
      <c r="A121" s="177"/>
      <c r="B121" s="178"/>
      <c r="C121" s="178"/>
    </row>
    <row r="122" spans="1:3" s="118" customFormat="1" ht="15.75" customHeight="1" x14ac:dyDescent="0.3">
      <c r="A122" s="177"/>
      <c r="B122" s="178"/>
      <c r="C122" s="178"/>
    </row>
    <row r="123" spans="1:3" s="118" customFormat="1" ht="15.75" customHeight="1" x14ac:dyDescent="0.3">
      <c r="A123" s="177"/>
      <c r="B123" s="178"/>
      <c r="C123" s="178"/>
    </row>
    <row r="124" spans="1:3" s="118" customFormat="1" ht="15.75" customHeight="1" x14ac:dyDescent="0.3">
      <c r="A124" s="177"/>
      <c r="B124" s="116"/>
      <c r="C124" s="116"/>
    </row>
    <row r="125" spans="1:3" s="118" customFormat="1" ht="15.75" customHeight="1" x14ac:dyDescent="0.3">
      <c r="A125" s="177"/>
      <c r="B125" s="116"/>
      <c r="C125" s="116"/>
    </row>
    <row r="126" spans="1:3" s="118" customFormat="1" ht="15.75" customHeight="1" x14ac:dyDescent="0.3">
      <c r="A126" s="177"/>
      <c r="B126" s="116"/>
      <c r="C126" s="116"/>
    </row>
    <row r="127" spans="1:3" s="118" customFormat="1" ht="15.75" customHeight="1" x14ac:dyDescent="0.3">
      <c r="A127" s="177"/>
      <c r="B127" s="116"/>
      <c r="C127" s="116"/>
    </row>
    <row r="128" spans="1:3" s="118" customFormat="1" ht="15.75" customHeight="1" x14ac:dyDescent="0.3">
      <c r="A128" s="177"/>
      <c r="B128" s="116"/>
      <c r="C128" s="116"/>
    </row>
    <row r="129" spans="1:57" s="118" customFormat="1" ht="15.75" customHeight="1" x14ac:dyDescent="0.3">
      <c r="A129" s="177"/>
      <c r="B129" s="116"/>
      <c r="C129" s="116"/>
    </row>
    <row r="130" spans="1:57" s="118" customFormat="1" ht="15.75" customHeight="1" x14ac:dyDescent="0.3">
      <c r="A130" s="177"/>
      <c r="B130" s="116"/>
      <c r="C130" s="116"/>
    </row>
    <row r="131" spans="1:57" ht="15.75" customHeight="1" x14ac:dyDescent="0.3">
      <c r="A131" s="177"/>
      <c r="B131" s="116"/>
      <c r="C131" s="116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</row>
    <row r="132" spans="1:57" ht="15.75" customHeight="1" x14ac:dyDescent="0.3">
      <c r="A132" s="177"/>
      <c r="B132" s="116"/>
      <c r="C132" s="116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</row>
    <row r="133" spans="1:57" ht="15.75" customHeight="1" x14ac:dyDescent="0.3">
      <c r="A133" s="179"/>
      <c r="B133" s="114"/>
      <c r="C133" s="114"/>
    </row>
    <row r="134" spans="1:57" ht="15.75" customHeight="1" x14ac:dyDescent="0.3">
      <c r="A134" s="179"/>
      <c r="B134" s="114"/>
      <c r="C134" s="114"/>
    </row>
    <row r="135" spans="1:57" ht="15.75" customHeight="1" x14ac:dyDescent="0.3">
      <c r="A135" s="179"/>
      <c r="B135" s="114"/>
      <c r="C135" s="114"/>
    </row>
    <row r="136" spans="1:57" ht="15.75" customHeight="1" x14ac:dyDescent="0.3">
      <c r="A136" s="179"/>
      <c r="B136" s="114"/>
      <c r="C136" s="114"/>
    </row>
    <row r="137" spans="1:57" ht="15.75" customHeight="1" x14ac:dyDescent="0.3">
      <c r="A137" s="179"/>
      <c r="B137" s="114"/>
      <c r="C137" s="114"/>
    </row>
    <row r="138" spans="1:57" ht="15.75" customHeight="1" x14ac:dyDescent="0.3">
      <c r="A138" s="179"/>
      <c r="B138" s="114"/>
      <c r="C138" s="114"/>
    </row>
    <row r="139" spans="1:57" ht="15.75" customHeight="1" x14ac:dyDescent="0.3">
      <c r="A139" s="179"/>
      <c r="B139" s="114"/>
      <c r="C139" s="114"/>
    </row>
    <row r="140" spans="1:57" ht="15.75" customHeight="1" x14ac:dyDescent="0.3">
      <c r="A140" s="179"/>
      <c r="B140" s="114"/>
      <c r="C140" s="114"/>
    </row>
    <row r="141" spans="1:57" ht="15.75" customHeight="1" x14ac:dyDescent="0.3">
      <c r="A141" s="179"/>
      <c r="B141" s="114"/>
      <c r="C141" s="114"/>
    </row>
    <row r="142" spans="1:57" ht="15.75" customHeight="1" x14ac:dyDescent="0.3">
      <c r="A142" s="179"/>
      <c r="B142" s="114"/>
      <c r="C142" s="114"/>
    </row>
    <row r="143" spans="1:57" ht="15.75" customHeight="1" x14ac:dyDescent="0.3">
      <c r="A143" s="179"/>
      <c r="B143" s="114"/>
      <c r="C143" s="114"/>
    </row>
    <row r="144" spans="1:57" ht="15.75" customHeight="1" x14ac:dyDescent="0.3">
      <c r="A144" s="179"/>
      <c r="B144" s="114"/>
      <c r="C144" s="114"/>
    </row>
    <row r="145" spans="1:3" ht="15.75" customHeight="1" x14ac:dyDescent="0.3">
      <c r="A145" s="179"/>
      <c r="B145" s="114"/>
      <c r="C145" s="114"/>
    </row>
    <row r="146" spans="1:3" ht="15.75" customHeight="1" x14ac:dyDescent="0.3">
      <c r="A146" s="179"/>
      <c r="B146" s="114"/>
      <c r="C146" s="114"/>
    </row>
    <row r="147" spans="1:3" ht="15.75" customHeight="1" x14ac:dyDescent="0.3">
      <c r="A147" s="179"/>
      <c r="B147" s="114"/>
      <c r="C147" s="114"/>
    </row>
    <row r="148" spans="1:3" ht="15.75" customHeight="1" x14ac:dyDescent="0.3">
      <c r="A148" s="179"/>
      <c r="B148" s="114"/>
      <c r="C148" s="114"/>
    </row>
    <row r="149" spans="1:3" ht="15.75" customHeight="1" x14ac:dyDescent="0.3">
      <c r="A149" s="179"/>
      <c r="B149" s="114"/>
      <c r="C149" s="114"/>
    </row>
    <row r="150" spans="1:3" ht="15.75" customHeight="1" x14ac:dyDescent="0.3">
      <c r="A150" s="179"/>
      <c r="B150" s="114"/>
      <c r="C150" s="114"/>
    </row>
    <row r="151" spans="1:3" ht="15.75" customHeight="1" x14ac:dyDescent="0.3">
      <c r="A151" s="179"/>
      <c r="B151" s="114"/>
      <c r="C151" s="114"/>
    </row>
    <row r="152" spans="1:3" ht="15.75" customHeight="1" x14ac:dyDescent="0.3">
      <c r="A152" s="179"/>
      <c r="B152" s="114"/>
      <c r="C152" s="114"/>
    </row>
    <row r="153" spans="1:3" ht="15.75" customHeight="1" x14ac:dyDescent="0.3">
      <c r="A153" s="179"/>
      <c r="B153" s="114"/>
      <c r="C153" s="114"/>
    </row>
    <row r="154" spans="1:3" ht="15.75" customHeight="1" x14ac:dyDescent="0.3">
      <c r="A154" s="179"/>
      <c r="B154" s="114"/>
      <c r="C154" s="114"/>
    </row>
    <row r="155" spans="1:3" ht="15.75" customHeight="1" x14ac:dyDescent="0.3">
      <c r="A155" s="179"/>
      <c r="B155" s="114"/>
      <c r="C155" s="114"/>
    </row>
    <row r="156" spans="1:3" ht="15.75" customHeight="1" x14ac:dyDescent="0.3">
      <c r="A156" s="179"/>
      <c r="B156" s="114"/>
      <c r="C156" s="114"/>
    </row>
    <row r="157" spans="1:3" ht="15.75" customHeight="1" x14ac:dyDescent="0.3">
      <c r="A157" s="179"/>
      <c r="B157" s="114"/>
      <c r="C157" s="114"/>
    </row>
    <row r="158" spans="1:3" ht="15.75" customHeight="1" x14ac:dyDescent="0.3">
      <c r="A158" s="179"/>
      <c r="B158" s="114"/>
      <c r="C158" s="114"/>
    </row>
    <row r="159" spans="1:3" ht="15.75" customHeight="1" x14ac:dyDescent="0.3">
      <c r="A159" s="179"/>
      <c r="B159" s="114"/>
      <c r="C159" s="114"/>
    </row>
    <row r="160" spans="1:3" ht="15.75" customHeight="1" x14ac:dyDescent="0.3">
      <c r="A160" s="179"/>
      <c r="B160" s="114"/>
      <c r="C160" s="114"/>
    </row>
    <row r="161" spans="1:3" ht="15.75" customHeight="1" x14ac:dyDescent="0.3">
      <c r="A161" s="179"/>
      <c r="B161" s="114"/>
      <c r="C161" s="114"/>
    </row>
    <row r="162" spans="1:3" ht="15.75" customHeight="1" x14ac:dyDescent="0.3">
      <c r="A162" s="179"/>
      <c r="B162" s="114"/>
      <c r="C162" s="114"/>
    </row>
    <row r="163" spans="1:3" ht="15.75" customHeight="1" x14ac:dyDescent="0.3">
      <c r="A163" s="179"/>
      <c r="B163" s="114"/>
      <c r="C163" s="114"/>
    </row>
    <row r="164" spans="1:3" ht="15.75" customHeight="1" x14ac:dyDescent="0.3">
      <c r="A164" s="179"/>
      <c r="B164" s="114"/>
      <c r="C164" s="114"/>
    </row>
    <row r="165" spans="1:3" x14ac:dyDescent="0.3">
      <c r="A165" s="179"/>
      <c r="B165" s="114"/>
      <c r="C165" s="114"/>
    </row>
    <row r="166" spans="1:3" x14ac:dyDescent="0.3">
      <c r="A166" s="179"/>
      <c r="B166" s="114"/>
      <c r="C166" s="114"/>
    </row>
    <row r="167" spans="1:3" x14ac:dyDescent="0.3">
      <c r="A167" s="179"/>
      <c r="B167" s="114"/>
      <c r="C167" s="114"/>
    </row>
    <row r="168" spans="1:3" x14ac:dyDescent="0.3">
      <c r="A168" s="179"/>
      <c r="B168" s="114"/>
      <c r="C168" s="114"/>
    </row>
    <row r="169" spans="1:3" x14ac:dyDescent="0.3">
      <c r="A169" s="179"/>
      <c r="B169" s="114"/>
      <c r="C169" s="114"/>
    </row>
    <row r="170" spans="1:3" x14ac:dyDescent="0.3">
      <c r="A170" s="179"/>
      <c r="B170" s="114"/>
      <c r="C170" s="114"/>
    </row>
    <row r="171" spans="1:3" x14ac:dyDescent="0.3">
      <c r="A171" s="179"/>
      <c r="B171" s="114"/>
      <c r="C171" s="114"/>
    </row>
    <row r="172" spans="1:3" x14ac:dyDescent="0.3">
      <c r="A172" s="179"/>
      <c r="B172" s="114"/>
      <c r="C172" s="114"/>
    </row>
    <row r="173" spans="1:3" x14ac:dyDescent="0.3">
      <c r="A173" s="179"/>
      <c r="B173" s="114"/>
      <c r="C173" s="114"/>
    </row>
    <row r="174" spans="1:3" x14ac:dyDescent="0.3">
      <c r="A174" s="179"/>
      <c r="B174" s="114"/>
      <c r="C174" s="114"/>
    </row>
    <row r="175" spans="1:3" x14ac:dyDescent="0.3">
      <c r="A175" s="179"/>
      <c r="B175" s="114"/>
      <c r="C175" s="114"/>
    </row>
    <row r="176" spans="1:3" x14ac:dyDescent="0.3">
      <c r="A176" s="179"/>
      <c r="B176" s="114"/>
      <c r="C176" s="114"/>
    </row>
    <row r="177" spans="1:3" x14ac:dyDescent="0.3">
      <c r="A177" s="179"/>
      <c r="B177" s="114"/>
      <c r="C177" s="114"/>
    </row>
    <row r="178" spans="1:3" x14ac:dyDescent="0.3">
      <c r="A178" s="179"/>
      <c r="B178" s="114"/>
      <c r="C178" s="114"/>
    </row>
    <row r="179" spans="1:3" x14ac:dyDescent="0.3">
      <c r="A179" s="179"/>
      <c r="B179" s="114"/>
      <c r="C179" s="114"/>
    </row>
    <row r="180" spans="1:3" x14ac:dyDescent="0.3">
      <c r="A180" s="179"/>
      <c r="B180" s="114"/>
      <c r="C180" s="114"/>
    </row>
    <row r="181" spans="1:3" x14ac:dyDescent="0.3">
      <c r="A181" s="179"/>
      <c r="B181" s="114"/>
      <c r="C181" s="114"/>
    </row>
    <row r="182" spans="1:3" x14ac:dyDescent="0.3">
      <c r="A182" s="179"/>
      <c r="B182" s="114"/>
      <c r="C182" s="114"/>
    </row>
    <row r="183" spans="1:3" x14ac:dyDescent="0.3">
      <c r="A183" s="179"/>
      <c r="B183" s="114"/>
      <c r="C183" s="114"/>
    </row>
    <row r="184" spans="1:3" x14ac:dyDescent="0.3">
      <c r="A184" s="179"/>
      <c r="B184" s="114"/>
      <c r="C184" s="114"/>
    </row>
    <row r="185" spans="1:3" x14ac:dyDescent="0.3">
      <c r="A185" s="179"/>
      <c r="B185" s="114"/>
      <c r="C185" s="114"/>
    </row>
    <row r="186" spans="1:3" x14ac:dyDescent="0.3">
      <c r="A186" s="179"/>
      <c r="B186" s="114"/>
      <c r="C186" s="114"/>
    </row>
    <row r="187" spans="1:3" x14ac:dyDescent="0.3">
      <c r="A187" s="179"/>
      <c r="B187" s="114"/>
      <c r="C187" s="114"/>
    </row>
    <row r="188" spans="1:3" x14ac:dyDescent="0.3">
      <c r="A188" s="179"/>
      <c r="B188" s="114"/>
      <c r="C188" s="114"/>
    </row>
    <row r="189" spans="1:3" x14ac:dyDescent="0.3">
      <c r="A189" s="179"/>
      <c r="B189" s="114"/>
      <c r="C189" s="114"/>
    </row>
    <row r="190" spans="1:3" x14ac:dyDescent="0.3">
      <c r="A190" s="179"/>
      <c r="B190" s="114"/>
      <c r="C190" s="114"/>
    </row>
    <row r="191" spans="1:3" x14ac:dyDescent="0.3">
      <c r="A191" s="179"/>
      <c r="B191" s="114"/>
      <c r="C191" s="114"/>
    </row>
    <row r="192" spans="1:3" x14ac:dyDescent="0.3">
      <c r="A192" s="179"/>
      <c r="B192" s="114"/>
      <c r="C192" s="114"/>
    </row>
    <row r="193" spans="1:3" x14ac:dyDescent="0.3">
      <c r="A193" s="179"/>
      <c r="B193" s="114"/>
      <c r="C193" s="114"/>
    </row>
    <row r="194" spans="1:3" x14ac:dyDescent="0.3">
      <c r="A194" s="179"/>
      <c r="B194" s="114"/>
      <c r="C194" s="114"/>
    </row>
    <row r="195" spans="1:3" x14ac:dyDescent="0.3">
      <c r="A195" s="179"/>
      <c r="B195" s="114"/>
      <c r="C195" s="114"/>
    </row>
    <row r="196" spans="1:3" x14ac:dyDescent="0.3">
      <c r="A196" s="179"/>
      <c r="B196" s="114"/>
      <c r="C196" s="114"/>
    </row>
    <row r="197" spans="1:3" x14ac:dyDescent="0.3">
      <c r="A197" s="179"/>
      <c r="B197" s="114"/>
      <c r="C197" s="114"/>
    </row>
    <row r="198" spans="1:3" x14ac:dyDescent="0.3">
      <c r="A198" s="179"/>
      <c r="B198" s="114"/>
      <c r="C198" s="114"/>
    </row>
    <row r="199" spans="1:3" x14ac:dyDescent="0.3">
      <c r="A199" s="179"/>
      <c r="B199" s="114"/>
      <c r="C199" s="114"/>
    </row>
    <row r="200" spans="1:3" x14ac:dyDescent="0.3">
      <c r="A200" s="179"/>
      <c r="B200" s="114"/>
      <c r="C200" s="114"/>
    </row>
    <row r="201" spans="1:3" x14ac:dyDescent="0.3">
      <c r="A201" s="179"/>
      <c r="B201" s="114"/>
      <c r="C201" s="114"/>
    </row>
    <row r="202" spans="1:3" x14ac:dyDescent="0.3">
      <c r="A202" s="179"/>
      <c r="B202" s="114"/>
      <c r="C202" s="114"/>
    </row>
    <row r="203" spans="1:3" x14ac:dyDescent="0.3">
      <c r="A203" s="179"/>
      <c r="B203" s="114"/>
      <c r="C203" s="114"/>
    </row>
    <row r="204" spans="1:3" x14ac:dyDescent="0.3">
      <c r="A204" s="179"/>
      <c r="B204" s="114"/>
      <c r="C204" s="114"/>
    </row>
    <row r="205" spans="1:3" x14ac:dyDescent="0.3">
      <c r="A205" s="179"/>
      <c r="B205" s="114"/>
      <c r="C205" s="114"/>
    </row>
    <row r="206" spans="1:3" x14ac:dyDescent="0.3">
      <c r="A206" s="179"/>
      <c r="B206" s="114"/>
      <c r="C206" s="114"/>
    </row>
    <row r="207" spans="1:3" x14ac:dyDescent="0.3">
      <c r="A207" s="179"/>
      <c r="B207" s="114"/>
      <c r="C207" s="114"/>
    </row>
    <row r="208" spans="1:3" x14ac:dyDescent="0.3">
      <c r="A208" s="179"/>
      <c r="B208" s="114"/>
      <c r="C208" s="114"/>
    </row>
    <row r="209" spans="1:3" x14ac:dyDescent="0.3">
      <c r="A209" s="179"/>
      <c r="B209" s="114"/>
      <c r="C209" s="114"/>
    </row>
    <row r="210" spans="1:3" x14ac:dyDescent="0.3">
      <c r="A210" s="179"/>
      <c r="B210" s="114"/>
      <c r="C210" s="114"/>
    </row>
    <row r="211" spans="1:3" x14ac:dyDescent="0.3">
      <c r="A211" s="179"/>
      <c r="B211" s="114"/>
      <c r="C211" s="114"/>
    </row>
    <row r="212" spans="1:3" x14ac:dyDescent="0.3">
      <c r="A212" s="179"/>
      <c r="B212" s="114"/>
      <c r="C212" s="114"/>
    </row>
    <row r="213" spans="1:3" x14ac:dyDescent="0.3">
      <c r="A213" s="179"/>
      <c r="B213" s="114"/>
      <c r="C213" s="114"/>
    </row>
    <row r="214" spans="1:3" x14ac:dyDescent="0.3">
      <c r="A214" s="179"/>
      <c r="B214" s="114"/>
      <c r="C214" s="114"/>
    </row>
    <row r="215" spans="1:3" x14ac:dyDescent="0.3">
      <c r="A215" s="179"/>
      <c r="B215" s="114"/>
      <c r="C215" s="114"/>
    </row>
    <row r="216" spans="1:3" x14ac:dyDescent="0.3">
      <c r="A216" s="179"/>
      <c r="B216" s="114"/>
      <c r="C216" s="114"/>
    </row>
    <row r="217" spans="1:3" x14ac:dyDescent="0.3">
      <c r="A217" s="179"/>
      <c r="B217" s="114"/>
      <c r="C217" s="114"/>
    </row>
    <row r="218" spans="1:3" x14ac:dyDescent="0.3">
      <c r="A218" s="179"/>
      <c r="B218" s="114"/>
      <c r="C218" s="114"/>
    </row>
    <row r="219" spans="1:3" x14ac:dyDescent="0.3">
      <c r="A219" s="179"/>
      <c r="B219" s="114"/>
      <c r="C219" s="114"/>
    </row>
    <row r="220" spans="1:3" x14ac:dyDescent="0.3">
      <c r="A220" s="179"/>
      <c r="B220" s="114"/>
      <c r="C220" s="114"/>
    </row>
    <row r="221" spans="1:3" x14ac:dyDescent="0.3">
      <c r="A221" s="179"/>
      <c r="B221" s="114"/>
      <c r="C221" s="114"/>
    </row>
    <row r="222" spans="1:3" x14ac:dyDescent="0.3">
      <c r="A222" s="179"/>
      <c r="B222" s="114"/>
      <c r="C222" s="114"/>
    </row>
    <row r="223" spans="1:3" x14ac:dyDescent="0.3">
      <c r="A223" s="179"/>
      <c r="B223" s="114"/>
      <c r="C223" s="114"/>
    </row>
    <row r="224" spans="1:3" x14ac:dyDescent="0.3">
      <c r="A224" s="179"/>
      <c r="B224" s="114"/>
      <c r="C224" s="114"/>
    </row>
    <row r="225" spans="1:3" x14ac:dyDescent="0.3">
      <c r="A225" s="179"/>
      <c r="B225" s="114"/>
      <c r="C225" s="114"/>
    </row>
    <row r="226" spans="1:3" x14ac:dyDescent="0.3">
      <c r="A226" s="179"/>
      <c r="B226" s="114"/>
      <c r="C226" s="114"/>
    </row>
    <row r="227" spans="1:3" x14ac:dyDescent="0.3">
      <c r="A227" s="179"/>
      <c r="B227" s="114"/>
      <c r="C227" s="114"/>
    </row>
    <row r="228" spans="1:3" x14ac:dyDescent="0.3">
      <c r="A228" s="179"/>
      <c r="B228" s="114"/>
      <c r="C228" s="114"/>
    </row>
    <row r="229" spans="1:3" x14ac:dyDescent="0.3">
      <c r="A229" s="179"/>
      <c r="B229" s="114"/>
      <c r="C229" s="114"/>
    </row>
  </sheetData>
  <sheetProtection selectLockedCells="1"/>
  <protectedRanges>
    <protectedRange sqref="C45" name="Tartomány4"/>
    <protectedRange sqref="C57:C58" name="Tartomány4_1"/>
  </protectedRanges>
  <mergeCells count="65">
    <mergeCell ref="BG6:BG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A45:AA45"/>
    <mergeCell ref="BF6:BF9"/>
    <mergeCell ref="A44:AA44"/>
    <mergeCell ref="AD8:AE8"/>
    <mergeCell ref="AF8:AF9"/>
    <mergeCell ref="AG8:AG9"/>
    <mergeCell ref="V8:W8"/>
    <mergeCell ref="X8:Y8"/>
    <mergeCell ref="Z8:Z9"/>
    <mergeCell ref="AA8:AA9"/>
    <mergeCell ref="F8:G8"/>
    <mergeCell ref="H8:H9"/>
    <mergeCell ref="I8:I9"/>
    <mergeCell ref="J8:K8"/>
    <mergeCell ref="AZ6:BE7"/>
    <mergeCell ref="J7:O7"/>
    <mergeCell ref="D40:AA40"/>
    <mergeCell ref="BB8:BC8"/>
    <mergeCell ref="BD8:BD9"/>
    <mergeCell ref="AZ34:BE34"/>
    <mergeCell ref="AZ40:BE40"/>
    <mergeCell ref="AX8:AX9"/>
    <mergeCell ref="AY8:AY9"/>
    <mergeCell ref="AB34:AY34"/>
    <mergeCell ref="AB40:AY40"/>
    <mergeCell ref="N8:N9"/>
    <mergeCell ref="O8:O9"/>
    <mergeCell ref="AJ8:AK8"/>
    <mergeCell ref="AL8:AL9"/>
    <mergeCell ref="A3:BE3"/>
    <mergeCell ref="P7:U7"/>
    <mergeCell ref="V7:AA7"/>
    <mergeCell ref="AN7:AS7"/>
    <mergeCell ref="D34:AA34"/>
    <mergeCell ref="AT7:AY7"/>
    <mergeCell ref="BE8:BE9"/>
    <mergeCell ref="P8:Q8"/>
    <mergeCell ref="AH8:AI8"/>
    <mergeCell ref="D7:I7"/>
    <mergeCell ref="A1:BE1"/>
    <mergeCell ref="AN8:AO8"/>
    <mergeCell ref="AP8:AQ8"/>
    <mergeCell ref="AR8:AR9"/>
    <mergeCell ref="AS8:AS9"/>
    <mergeCell ref="AT8:AU8"/>
    <mergeCell ref="AV8:AW8"/>
    <mergeCell ref="AB6:AY6"/>
    <mergeCell ref="AB7:AG7"/>
    <mergeCell ref="AH7:AM7"/>
    <mergeCell ref="AM8:AM9"/>
    <mergeCell ref="AZ8:BA8"/>
    <mergeCell ref="AB8:AC8"/>
    <mergeCell ref="A2:BE2"/>
    <mergeCell ref="A4:BE4"/>
    <mergeCell ref="A5:BE5"/>
  </mergeCells>
  <pageMargins left="0.19685039370078741" right="0.19685039370078741" top="0.19685039370078741" bottom="0.19685039370078741" header="0.11811023622047245" footer="0.11811023622047245"/>
  <pageSetup paperSize="8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G228"/>
  <sheetViews>
    <sheetView zoomScale="40" zoomScaleNormal="4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39" sqref="C39"/>
    </sheetView>
  </sheetViews>
  <sheetFormatPr defaultColWidth="10.625" defaultRowHeight="15.6" x14ac:dyDescent="0.3"/>
  <cols>
    <col min="1" max="1" width="17.125" style="180" customWidth="1"/>
    <col min="2" max="2" width="7.125" style="115" customWidth="1"/>
    <col min="3" max="3" width="60.375" style="115" customWidth="1"/>
    <col min="4" max="4" width="5.5" style="115" customWidth="1"/>
    <col min="5" max="5" width="6.875" style="115" customWidth="1"/>
    <col min="6" max="6" width="5.5" style="115" customWidth="1"/>
    <col min="7" max="7" width="6.875" style="115" customWidth="1"/>
    <col min="8" max="8" width="5.5" style="115" customWidth="1"/>
    <col min="9" max="9" width="5.625" style="115" bestFit="1" customWidth="1"/>
    <col min="10" max="10" width="5.5" style="115" customWidth="1"/>
    <col min="11" max="11" width="6.875" style="115" customWidth="1"/>
    <col min="12" max="12" width="5.5" style="115" customWidth="1"/>
    <col min="13" max="13" width="6.875" style="115" customWidth="1"/>
    <col min="14" max="14" width="5.5" style="115" customWidth="1"/>
    <col min="15" max="15" width="5.625" style="115" bestFit="1" customWidth="1"/>
    <col min="16" max="16" width="5.5" style="115" bestFit="1" customWidth="1"/>
    <col min="17" max="17" width="6.875" style="115" customWidth="1"/>
    <col min="18" max="18" width="5.5" style="115" bestFit="1" customWidth="1"/>
    <col min="19" max="19" width="6.875" style="115" customWidth="1"/>
    <col min="20" max="20" width="5.5" style="115" customWidth="1"/>
    <col min="21" max="21" width="5.625" style="115" bestFit="1" customWidth="1"/>
    <col min="22" max="22" width="5.5" style="115" bestFit="1" customWidth="1"/>
    <col min="23" max="23" width="6.875" style="115" customWidth="1"/>
    <col min="24" max="24" width="5.5" style="115" bestFit="1" customWidth="1"/>
    <col min="25" max="25" width="6.875" style="115" customWidth="1"/>
    <col min="26" max="26" width="5.5" style="115" customWidth="1"/>
    <col min="27" max="27" width="5.625" style="115" bestFit="1" customWidth="1"/>
    <col min="28" max="28" width="5.5" style="115" customWidth="1"/>
    <col min="29" max="29" width="6.875" style="115" customWidth="1"/>
    <col min="30" max="30" width="5.5" style="115" customWidth="1"/>
    <col min="31" max="31" width="6.875" style="115" customWidth="1"/>
    <col min="32" max="32" width="5.5" style="115" customWidth="1"/>
    <col min="33" max="33" width="5.625" style="115" bestFit="1" customWidth="1"/>
    <col min="34" max="34" width="5.5" style="115" customWidth="1"/>
    <col min="35" max="35" width="6.875" style="115" customWidth="1"/>
    <col min="36" max="36" width="5.5" style="115" customWidth="1"/>
    <col min="37" max="37" width="6.875" style="115" customWidth="1"/>
    <col min="38" max="38" width="5.5" style="115" customWidth="1"/>
    <col min="39" max="39" width="5.625" style="115" bestFit="1" customWidth="1"/>
    <col min="40" max="40" width="5.5" style="115" bestFit="1" customWidth="1"/>
    <col min="41" max="41" width="6.875" style="115" customWidth="1"/>
    <col min="42" max="42" width="5.5" style="115" bestFit="1" customWidth="1"/>
    <col min="43" max="43" width="6.875" style="115" customWidth="1"/>
    <col min="44" max="44" width="5.5" style="115" customWidth="1"/>
    <col min="45" max="45" width="5.625" style="115" bestFit="1" customWidth="1"/>
    <col min="46" max="46" width="5.5" style="115" bestFit="1" customWidth="1"/>
    <col min="47" max="47" width="6.875" style="115" customWidth="1"/>
    <col min="48" max="48" width="5.5" style="115" bestFit="1" customWidth="1"/>
    <col min="49" max="49" width="6.875" style="115" customWidth="1"/>
    <col min="50" max="50" width="5.5" style="115" customWidth="1"/>
    <col min="51" max="51" width="5.625" style="115" bestFit="1" customWidth="1"/>
    <col min="52" max="52" width="6.875" style="115" bestFit="1" customWidth="1"/>
    <col min="53" max="53" width="11" style="115" bestFit="1" customWidth="1"/>
    <col min="54" max="54" width="6.875" style="115" bestFit="1" customWidth="1"/>
    <col min="55" max="55" width="8.125" style="115" bestFit="1" customWidth="1"/>
    <col min="56" max="56" width="6.87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25" style="115"/>
  </cols>
  <sheetData>
    <row r="1" spans="1:59" ht="21.9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</row>
    <row r="2" spans="1:59" ht="21.9" customHeight="1" x14ac:dyDescent="0.25">
      <c r="A2" s="677" t="s">
        <v>565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</row>
    <row r="3" spans="1:59" ht="23.4" x14ac:dyDescent="0.25">
      <c r="A3" s="702" t="s">
        <v>566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</row>
    <row r="4" spans="1:59" s="117" customFormat="1" ht="23.4" x14ac:dyDescent="0.25">
      <c r="A4" s="677" t="s">
        <v>564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</row>
    <row r="5" spans="1:59" ht="24" customHeight="1" thickBot="1" x14ac:dyDescent="0.3">
      <c r="A5" s="676" t="s">
        <v>96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</row>
    <row r="6" spans="1:59" ht="15.75" customHeight="1" thickTop="1" thickBot="1" x14ac:dyDescent="0.3">
      <c r="A6" s="722" t="s">
        <v>1</v>
      </c>
      <c r="B6" s="725" t="s">
        <v>2</v>
      </c>
      <c r="C6" s="728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6" t="s">
        <v>5</v>
      </c>
      <c r="BA6" s="717"/>
      <c r="BB6" s="717"/>
      <c r="BC6" s="717"/>
      <c r="BD6" s="717"/>
      <c r="BE6" s="718"/>
      <c r="BF6" s="741" t="s">
        <v>48</v>
      </c>
      <c r="BG6" s="741" t="s">
        <v>49</v>
      </c>
    </row>
    <row r="7" spans="1:59" ht="15.75" customHeight="1" x14ac:dyDescent="0.3">
      <c r="A7" s="723"/>
      <c r="B7" s="726"/>
      <c r="C7" s="729"/>
      <c r="D7" s="695" t="s">
        <v>6</v>
      </c>
      <c r="E7" s="696"/>
      <c r="F7" s="696"/>
      <c r="G7" s="696"/>
      <c r="H7" s="696"/>
      <c r="I7" s="697"/>
      <c r="J7" s="698" t="s">
        <v>7</v>
      </c>
      <c r="K7" s="696"/>
      <c r="L7" s="696"/>
      <c r="M7" s="696"/>
      <c r="N7" s="696"/>
      <c r="O7" s="699"/>
      <c r="P7" s="695" t="s">
        <v>8</v>
      </c>
      <c r="Q7" s="696"/>
      <c r="R7" s="696"/>
      <c r="S7" s="696"/>
      <c r="T7" s="696"/>
      <c r="U7" s="697"/>
      <c r="V7" s="698" t="s">
        <v>9</v>
      </c>
      <c r="W7" s="696"/>
      <c r="X7" s="696"/>
      <c r="Y7" s="696"/>
      <c r="Z7" s="696"/>
      <c r="AA7" s="697"/>
      <c r="AB7" s="695" t="s">
        <v>10</v>
      </c>
      <c r="AC7" s="696"/>
      <c r="AD7" s="696"/>
      <c r="AE7" s="696"/>
      <c r="AF7" s="696"/>
      <c r="AG7" s="697"/>
      <c r="AH7" s="698" t="s">
        <v>11</v>
      </c>
      <c r="AI7" s="696"/>
      <c r="AJ7" s="696"/>
      <c r="AK7" s="696"/>
      <c r="AL7" s="696"/>
      <c r="AM7" s="699"/>
      <c r="AN7" s="695" t="s">
        <v>34</v>
      </c>
      <c r="AO7" s="696"/>
      <c r="AP7" s="696"/>
      <c r="AQ7" s="696"/>
      <c r="AR7" s="696"/>
      <c r="AS7" s="697"/>
      <c r="AT7" s="698" t="s">
        <v>35</v>
      </c>
      <c r="AU7" s="696"/>
      <c r="AV7" s="696"/>
      <c r="AW7" s="696"/>
      <c r="AX7" s="696"/>
      <c r="AY7" s="697"/>
      <c r="AZ7" s="719"/>
      <c r="BA7" s="720"/>
      <c r="BB7" s="720"/>
      <c r="BC7" s="720"/>
      <c r="BD7" s="720"/>
      <c r="BE7" s="721"/>
      <c r="BF7" s="742"/>
      <c r="BG7" s="745"/>
    </row>
    <row r="8" spans="1:59" ht="15.75" customHeight="1" x14ac:dyDescent="0.25">
      <c r="A8" s="723"/>
      <c r="B8" s="726"/>
      <c r="C8" s="729"/>
      <c r="D8" s="739" t="s">
        <v>12</v>
      </c>
      <c r="E8" s="736"/>
      <c r="F8" s="737" t="s">
        <v>13</v>
      </c>
      <c r="G8" s="736"/>
      <c r="H8" s="738" t="s">
        <v>14</v>
      </c>
      <c r="I8" s="734" t="s">
        <v>36</v>
      </c>
      <c r="J8" s="735" t="s">
        <v>12</v>
      </c>
      <c r="K8" s="736"/>
      <c r="L8" s="737" t="s">
        <v>13</v>
      </c>
      <c r="M8" s="736"/>
      <c r="N8" s="738" t="s">
        <v>14</v>
      </c>
      <c r="O8" s="744" t="s">
        <v>36</v>
      </c>
      <c r="P8" s="739" t="s">
        <v>12</v>
      </c>
      <c r="Q8" s="736"/>
      <c r="R8" s="737" t="s">
        <v>13</v>
      </c>
      <c r="S8" s="736"/>
      <c r="T8" s="738" t="s">
        <v>14</v>
      </c>
      <c r="U8" s="734" t="s">
        <v>36</v>
      </c>
      <c r="V8" s="735" t="s">
        <v>12</v>
      </c>
      <c r="W8" s="736"/>
      <c r="X8" s="737" t="s">
        <v>13</v>
      </c>
      <c r="Y8" s="736"/>
      <c r="Z8" s="738" t="s">
        <v>14</v>
      </c>
      <c r="AA8" s="740" t="s">
        <v>36</v>
      </c>
      <c r="AB8" s="739" t="s">
        <v>12</v>
      </c>
      <c r="AC8" s="736"/>
      <c r="AD8" s="737" t="s">
        <v>13</v>
      </c>
      <c r="AE8" s="736"/>
      <c r="AF8" s="738" t="s">
        <v>14</v>
      </c>
      <c r="AG8" s="734" t="s">
        <v>36</v>
      </c>
      <c r="AH8" s="735" t="s">
        <v>12</v>
      </c>
      <c r="AI8" s="736"/>
      <c r="AJ8" s="737" t="s">
        <v>13</v>
      </c>
      <c r="AK8" s="736"/>
      <c r="AL8" s="738" t="s">
        <v>14</v>
      </c>
      <c r="AM8" s="744" t="s">
        <v>36</v>
      </c>
      <c r="AN8" s="739" t="s">
        <v>12</v>
      </c>
      <c r="AO8" s="736"/>
      <c r="AP8" s="737" t="s">
        <v>13</v>
      </c>
      <c r="AQ8" s="736"/>
      <c r="AR8" s="738" t="s">
        <v>14</v>
      </c>
      <c r="AS8" s="734" t="s">
        <v>36</v>
      </c>
      <c r="AT8" s="735" t="s">
        <v>12</v>
      </c>
      <c r="AU8" s="736"/>
      <c r="AV8" s="737" t="s">
        <v>13</v>
      </c>
      <c r="AW8" s="736"/>
      <c r="AX8" s="738" t="s">
        <v>14</v>
      </c>
      <c r="AY8" s="740" t="s">
        <v>36</v>
      </c>
      <c r="AZ8" s="735" t="s">
        <v>12</v>
      </c>
      <c r="BA8" s="736"/>
      <c r="BB8" s="737" t="s">
        <v>13</v>
      </c>
      <c r="BC8" s="736"/>
      <c r="BD8" s="738" t="s">
        <v>14</v>
      </c>
      <c r="BE8" s="743" t="s">
        <v>44</v>
      </c>
      <c r="BF8" s="742"/>
      <c r="BG8" s="745"/>
    </row>
    <row r="9" spans="1:59" ht="80.099999999999994" customHeight="1" thickBot="1" x14ac:dyDescent="0.3">
      <c r="A9" s="724"/>
      <c r="B9" s="727"/>
      <c r="C9" s="730"/>
      <c r="D9" s="119" t="s">
        <v>37</v>
      </c>
      <c r="E9" s="120" t="s">
        <v>38</v>
      </c>
      <c r="F9" s="121" t="s">
        <v>37</v>
      </c>
      <c r="G9" s="120" t="s">
        <v>38</v>
      </c>
      <c r="H9" s="689"/>
      <c r="I9" s="691"/>
      <c r="J9" s="122" t="s">
        <v>37</v>
      </c>
      <c r="K9" s="120" t="s">
        <v>38</v>
      </c>
      <c r="L9" s="121" t="s">
        <v>37</v>
      </c>
      <c r="M9" s="120" t="s">
        <v>38</v>
      </c>
      <c r="N9" s="689"/>
      <c r="O9" s="701"/>
      <c r="P9" s="119" t="s">
        <v>37</v>
      </c>
      <c r="Q9" s="120" t="s">
        <v>38</v>
      </c>
      <c r="R9" s="121" t="s">
        <v>37</v>
      </c>
      <c r="S9" s="120" t="s">
        <v>38</v>
      </c>
      <c r="T9" s="689"/>
      <c r="U9" s="691"/>
      <c r="V9" s="122" t="s">
        <v>37</v>
      </c>
      <c r="W9" s="120" t="s">
        <v>38</v>
      </c>
      <c r="X9" s="121" t="s">
        <v>37</v>
      </c>
      <c r="Y9" s="120" t="s">
        <v>38</v>
      </c>
      <c r="Z9" s="689"/>
      <c r="AA9" s="710"/>
      <c r="AB9" s="119" t="s">
        <v>37</v>
      </c>
      <c r="AC9" s="120" t="s">
        <v>38</v>
      </c>
      <c r="AD9" s="121" t="s">
        <v>37</v>
      </c>
      <c r="AE9" s="120" t="s">
        <v>38</v>
      </c>
      <c r="AF9" s="689"/>
      <c r="AG9" s="691"/>
      <c r="AH9" s="122" t="s">
        <v>37</v>
      </c>
      <c r="AI9" s="120" t="s">
        <v>38</v>
      </c>
      <c r="AJ9" s="121" t="s">
        <v>37</v>
      </c>
      <c r="AK9" s="120" t="s">
        <v>38</v>
      </c>
      <c r="AL9" s="689"/>
      <c r="AM9" s="701"/>
      <c r="AN9" s="119" t="s">
        <v>37</v>
      </c>
      <c r="AO9" s="120" t="s">
        <v>38</v>
      </c>
      <c r="AP9" s="121" t="s">
        <v>37</v>
      </c>
      <c r="AQ9" s="120" t="s">
        <v>38</v>
      </c>
      <c r="AR9" s="689"/>
      <c r="AS9" s="691"/>
      <c r="AT9" s="122" t="s">
        <v>37</v>
      </c>
      <c r="AU9" s="120" t="s">
        <v>38</v>
      </c>
      <c r="AV9" s="121" t="s">
        <v>37</v>
      </c>
      <c r="AW9" s="120" t="s">
        <v>38</v>
      </c>
      <c r="AX9" s="689"/>
      <c r="AY9" s="710"/>
      <c r="AZ9" s="122" t="s">
        <v>37</v>
      </c>
      <c r="BA9" s="120" t="s">
        <v>39</v>
      </c>
      <c r="BB9" s="121" t="s">
        <v>37</v>
      </c>
      <c r="BC9" s="120" t="s">
        <v>39</v>
      </c>
      <c r="BD9" s="689"/>
      <c r="BE9" s="706"/>
      <c r="BF9" s="742"/>
      <c r="BG9" s="745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12</v>
      </c>
      <c r="E10" s="126">
        <f>SUM(SZAK!E83)</f>
        <v>168</v>
      </c>
      <c r="F10" s="126">
        <f>SUM(SZAK!F83)</f>
        <v>20</v>
      </c>
      <c r="G10" s="126">
        <f>SUM(SZAK!G83)</f>
        <v>288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65</v>
      </c>
      <c r="BA10" s="126">
        <f>SUM(SZAK!BA83)</f>
        <v>910</v>
      </c>
      <c r="BB10" s="126">
        <f>SUM(SZAK!BB83)</f>
        <v>124</v>
      </c>
      <c r="BC10" s="126">
        <f>SUM(SZAK!BC83)</f>
        <v>1778</v>
      </c>
      <c r="BD10" s="126">
        <f>SUM(SZAK!BD83)</f>
        <v>165</v>
      </c>
      <c r="BE10" s="126">
        <f>SUM(SZAK!BE83)</f>
        <v>189</v>
      </c>
      <c r="BF10" s="426"/>
      <c r="BG10" s="426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423"/>
      <c r="BG11" s="423"/>
    </row>
    <row r="12" spans="1:59" ht="15.75" customHeight="1" x14ac:dyDescent="0.3">
      <c r="A12" s="418" t="s">
        <v>254</v>
      </c>
      <c r="B12" s="422" t="s">
        <v>31</v>
      </c>
      <c r="C12" s="416" t="s">
        <v>253</v>
      </c>
      <c r="D12" s="415"/>
      <c r="E12" s="408"/>
      <c r="F12" s="415"/>
      <c r="G12" s="408"/>
      <c r="H12" s="415"/>
      <c r="I12" s="414"/>
      <c r="J12" s="411"/>
      <c r="K12" s="408" t="str">
        <f t="shared" ref="K12:K31" si="0">IF(J12*14=0,"",J12*14)</f>
        <v/>
      </c>
      <c r="L12" s="407"/>
      <c r="M12" s="408" t="str">
        <f t="shared" ref="M12:M31" si="1">IF(L12*14=0,"",L12*14)</f>
        <v/>
      </c>
      <c r="N12" s="407"/>
      <c r="O12" s="412"/>
      <c r="P12" s="407"/>
      <c r="Q12" s="408" t="str">
        <f t="shared" ref="Q12:Q31" si="2">IF(P12*14=0,"",P12*14)</f>
        <v/>
      </c>
      <c r="R12" s="407"/>
      <c r="S12" s="408" t="str">
        <f t="shared" ref="S12:S31" si="3">IF(R12*14=0,"",R12*14)</f>
        <v/>
      </c>
      <c r="T12" s="407"/>
      <c r="U12" s="413"/>
      <c r="V12" s="411"/>
      <c r="W12" s="408" t="str">
        <f t="shared" ref="W12:W31" si="4">IF(V12*14=0,"",V12*14)</f>
        <v/>
      </c>
      <c r="X12" s="407"/>
      <c r="Y12" s="408" t="str">
        <f t="shared" ref="Y12:Y31" si="5">IF(X12*14=0,"",X12*14)</f>
        <v/>
      </c>
      <c r="Z12" s="407"/>
      <c r="AA12" s="412"/>
      <c r="AB12" s="415">
        <v>3</v>
      </c>
      <c r="AC12" s="408">
        <f t="shared" ref="AC12:AC31" si="6">IF(AB12*14=0,"",AB12*14)</f>
        <v>42</v>
      </c>
      <c r="AD12" s="415">
        <v>2</v>
      </c>
      <c r="AE12" s="408">
        <f t="shared" ref="AE12:AE31" si="7">IF(AD12*14=0,"",AD12*14)</f>
        <v>28</v>
      </c>
      <c r="AF12" s="415">
        <v>5</v>
      </c>
      <c r="AG12" s="413" t="s">
        <v>67</v>
      </c>
      <c r="AH12" s="411"/>
      <c r="AI12" s="408" t="str">
        <f t="shared" ref="AI12:AI31" si="8">IF(AH12*14=0,"",AH12*14)</f>
        <v/>
      </c>
      <c r="AJ12" s="407"/>
      <c r="AK12" s="408" t="str">
        <f t="shared" ref="AK12:AK31" si="9">IF(AJ12*14=0,"",AJ12*14)</f>
        <v/>
      </c>
      <c r="AL12" s="407"/>
      <c r="AM12" s="412"/>
      <c r="AN12" s="411"/>
      <c r="AO12" s="408" t="str">
        <f t="shared" ref="AO12:AO31" si="10">IF(AN12*14=0,"",AN12*14)</f>
        <v/>
      </c>
      <c r="AP12" s="410"/>
      <c r="AQ12" s="408" t="str">
        <f t="shared" ref="AQ12:AQ31" si="11">IF(AP12*14=0,"",AP12*14)</f>
        <v/>
      </c>
      <c r="AR12" s="410"/>
      <c r="AS12" s="409"/>
      <c r="AT12" s="407"/>
      <c r="AU12" s="408" t="str">
        <f t="shared" ref="AU12:AU31" si="12">IF(AT12*14=0,"",AT12*14)</f>
        <v/>
      </c>
      <c r="AV12" s="407"/>
      <c r="AW12" s="408" t="str">
        <f t="shared" ref="AW12:AW31" si="13">IF(AV12*14=0,"",AV12*14)</f>
        <v/>
      </c>
      <c r="AX12" s="407"/>
      <c r="AY12" s="407"/>
      <c r="AZ12" s="406">
        <f t="shared" ref="AZ12:AZ31" si="14">IF(D12+J12+P12+V12+AB12+AH12+AN12+AT12=0,"",D12+J12+P12+V12+AB12+AH12+AN12+AT12)</f>
        <v>3</v>
      </c>
      <c r="BA12" s="408">
        <f t="shared" ref="BA12:BA31" si="15">IF((D12+J12+P12+V12+AB12+AH12+AN12+AT12)*14=0,"",(D12+J12+P12+V12+AB12+AH12+AN12+AT12)*14)</f>
        <v>42</v>
      </c>
      <c r="BB12" s="368">
        <f t="shared" ref="BB12:BB31" si="16">IF(F12+L12+R12+X12+AD12+AJ12+AP12+AV12=0,"",F12+L12+R12+X12+AD12+AJ12+AP12+AV12)</f>
        <v>2</v>
      </c>
      <c r="BC12" s="408">
        <f t="shared" ref="BC12:BC31" si="17">IF((L12+F12+R12+X12+AD12+AJ12+AP12+AV12)*14=0,"",(L12+F12+R12+X12+AD12+AJ12+AP12+AV12)*14)</f>
        <v>28</v>
      </c>
      <c r="BD12" s="368">
        <f t="shared" ref="BD12:BD31" si="18">IF(N12+H12+T12+Z12+AF12+AL12+AR12+AX12=0,"",N12+H12+T12+Z12+AF12+AL12+AR12+AX12)</f>
        <v>5</v>
      </c>
      <c r="BE12" s="421">
        <f t="shared" ref="BE12:BE31" si="19">IF(D12+F12+L12+J12+P12+R12+V12+X12+AB12+AD12+AH12+AJ12+AN12+AP12+AT12+AV12=0,"",D12+F12+L12+J12+P12+R12+V12+X12+AB12+AD12+AH12+AJ12+AN12+AP12+AT12+AV12)</f>
        <v>5</v>
      </c>
      <c r="BF12" s="427" t="s">
        <v>154</v>
      </c>
      <c r="BG12" s="427" t="s">
        <v>474</v>
      </c>
    </row>
    <row r="13" spans="1:59" ht="15.75" customHeight="1" x14ac:dyDescent="0.3">
      <c r="A13" s="418" t="s">
        <v>252</v>
      </c>
      <c r="B13" s="422" t="s">
        <v>31</v>
      </c>
      <c r="C13" s="416" t="s">
        <v>255</v>
      </c>
      <c r="D13" s="415"/>
      <c r="E13" s="408"/>
      <c r="F13" s="415"/>
      <c r="G13" s="408"/>
      <c r="H13" s="415"/>
      <c r="I13" s="414"/>
      <c r="J13" s="411"/>
      <c r="K13" s="408" t="str">
        <f t="shared" si="0"/>
        <v/>
      </c>
      <c r="L13" s="407"/>
      <c r="M13" s="408" t="str">
        <f t="shared" si="1"/>
        <v/>
      </c>
      <c r="N13" s="407"/>
      <c r="O13" s="412"/>
      <c r="P13" s="407"/>
      <c r="Q13" s="408" t="str">
        <f t="shared" si="2"/>
        <v/>
      </c>
      <c r="R13" s="407"/>
      <c r="S13" s="408" t="str">
        <f t="shared" si="3"/>
        <v/>
      </c>
      <c r="T13" s="407"/>
      <c r="U13" s="413"/>
      <c r="V13" s="411"/>
      <c r="W13" s="408" t="str">
        <f t="shared" si="4"/>
        <v/>
      </c>
      <c r="X13" s="407"/>
      <c r="Y13" s="408" t="str">
        <f t="shared" si="5"/>
        <v/>
      </c>
      <c r="Z13" s="407"/>
      <c r="AA13" s="412"/>
      <c r="AB13" s="415">
        <v>2</v>
      </c>
      <c r="AC13" s="408">
        <f t="shared" si="6"/>
        <v>28</v>
      </c>
      <c r="AD13" s="415">
        <v>1</v>
      </c>
      <c r="AE13" s="408">
        <f t="shared" si="7"/>
        <v>14</v>
      </c>
      <c r="AF13" s="415">
        <v>3</v>
      </c>
      <c r="AG13" s="413" t="s">
        <v>79</v>
      </c>
      <c r="AH13" s="411"/>
      <c r="AI13" s="408" t="str">
        <f t="shared" si="8"/>
        <v/>
      </c>
      <c r="AJ13" s="407"/>
      <c r="AK13" s="408" t="str">
        <f t="shared" si="9"/>
        <v/>
      </c>
      <c r="AL13" s="407"/>
      <c r="AM13" s="412"/>
      <c r="AN13" s="411"/>
      <c r="AO13" s="408" t="str">
        <f t="shared" si="10"/>
        <v/>
      </c>
      <c r="AP13" s="410"/>
      <c r="AQ13" s="408" t="str">
        <f t="shared" si="11"/>
        <v/>
      </c>
      <c r="AR13" s="410"/>
      <c r="AS13" s="409"/>
      <c r="AT13" s="407"/>
      <c r="AU13" s="408" t="str">
        <f t="shared" si="12"/>
        <v/>
      </c>
      <c r="AV13" s="407"/>
      <c r="AW13" s="408" t="str">
        <f t="shared" si="13"/>
        <v/>
      </c>
      <c r="AX13" s="407"/>
      <c r="AY13" s="407"/>
      <c r="AZ13" s="406">
        <f t="shared" si="14"/>
        <v>2</v>
      </c>
      <c r="BA13" s="408">
        <f t="shared" si="15"/>
        <v>28</v>
      </c>
      <c r="BB13" s="368">
        <f t="shared" si="16"/>
        <v>1</v>
      </c>
      <c r="BC13" s="408">
        <f t="shared" si="17"/>
        <v>14</v>
      </c>
      <c r="BD13" s="368">
        <f t="shared" si="18"/>
        <v>3</v>
      </c>
      <c r="BE13" s="421">
        <f t="shared" si="19"/>
        <v>3</v>
      </c>
      <c r="BF13" s="427" t="s">
        <v>154</v>
      </c>
      <c r="BG13" s="427" t="s">
        <v>221</v>
      </c>
    </row>
    <row r="14" spans="1:59" ht="15.75" customHeight="1" x14ac:dyDescent="0.3">
      <c r="A14" s="418" t="s">
        <v>251</v>
      </c>
      <c r="B14" s="422" t="s">
        <v>31</v>
      </c>
      <c r="C14" s="416" t="s">
        <v>250</v>
      </c>
      <c r="D14" s="415"/>
      <c r="E14" s="408"/>
      <c r="F14" s="415"/>
      <c r="G14" s="408"/>
      <c r="H14" s="415"/>
      <c r="I14" s="414"/>
      <c r="J14" s="411"/>
      <c r="K14" s="408" t="str">
        <f t="shared" si="0"/>
        <v/>
      </c>
      <c r="L14" s="407"/>
      <c r="M14" s="408" t="str">
        <f t="shared" si="1"/>
        <v/>
      </c>
      <c r="N14" s="407"/>
      <c r="O14" s="412"/>
      <c r="P14" s="407"/>
      <c r="Q14" s="408" t="str">
        <f t="shared" si="2"/>
        <v/>
      </c>
      <c r="R14" s="407"/>
      <c r="S14" s="408" t="str">
        <f t="shared" si="3"/>
        <v/>
      </c>
      <c r="T14" s="407"/>
      <c r="U14" s="413"/>
      <c r="V14" s="411"/>
      <c r="W14" s="408" t="str">
        <f t="shared" si="4"/>
        <v/>
      </c>
      <c r="X14" s="407"/>
      <c r="Y14" s="408" t="str">
        <f t="shared" si="5"/>
        <v/>
      </c>
      <c r="Z14" s="407"/>
      <c r="AA14" s="412"/>
      <c r="AB14" s="415">
        <v>3</v>
      </c>
      <c r="AC14" s="408">
        <f t="shared" si="6"/>
        <v>42</v>
      </c>
      <c r="AD14" s="415">
        <v>1</v>
      </c>
      <c r="AE14" s="408">
        <f t="shared" si="7"/>
        <v>14</v>
      </c>
      <c r="AF14" s="415">
        <v>4</v>
      </c>
      <c r="AG14" s="413" t="s">
        <v>15</v>
      </c>
      <c r="AH14" s="411"/>
      <c r="AI14" s="408" t="str">
        <f t="shared" si="8"/>
        <v/>
      </c>
      <c r="AJ14" s="407"/>
      <c r="AK14" s="408" t="str">
        <f t="shared" si="9"/>
        <v/>
      </c>
      <c r="AL14" s="407"/>
      <c r="AM14" s="412"/>
      <c r="AN14" s="411"/>
      <c r="AO14" s="408" t="str">
        <f t="shared" si="10"/>
        <v/>
      </c>
      <c r="AP14" s="410"/>
      <c r="AQ14" s="408" t="str">
        <f t="shared" si="11"/>
        <v/>
      </c>
      <c r="AR14" s="410"/>
      <c r="AS14" s="409"/>
      <c r="AT14" s="407"/>
      <c r="AU14" s="408" t="str">
        <f t="shared" si="12"/>
        <v/>
      </c>
      <c r="AV14" s="407"/>
      <c r="AW14" s="408" t="str">
        <f t="shared" si="13"/>
        <v/>
      </c>
      <c r="AX14" s="407"/>
      <c r="AY14" s="407"/>
      <c r="AZ14" s="406">
        <f t="shared" si="14"/>
        <v>3</v>
      </c>
      <c r="BA14" s="408">
        <f t="shared" si="15"/>
        <v>42</v>
      </c>
      <c r="BB14" s="368">
        <f t="shared" si="16"/>
        <v>1</v>
      </c>
      <c r="BC14" s="408">
        <f t="shared" si="17"/>
        <v>14</v>
      </c>
      <c r="BD14" s="368">
        <f t="shared" si="18"/>
        <v>4</v>
      </c>
      <c r="BE14" s="421">
        <f t="shared" si="19"/>
        <v>4</v>
      </c>
      <c r="BF14" s="427" t="s">
        <v>154</v>
      </c>
      <c r="BG14" s="427" t="s">
        <v>236</v>
      </c>
    </row>
    <row r="15" spans="1:59" ht="15.75" customHeight="1" x14ac:dyDescent="0.3">
      <c r="A15" s="418" t="s">
        <v>249</v>
      </c>
      <c r="B15" s="422" t="s">
        <v>31</v>
      </c>
      <c r="C15" s="416" t="s">
        <v>248</v>
      </c>
      <c r="D15" s="415"/>
      <c r="E15" s="408"/>
      <c r="F15" s="415"/>
      <c r="G15" s="408"/>
      <c r="H15" s="415"/>
      <c r="I15" s="414"/>
      <c r="J15" s="411"/>
      <c r="K15" s="408" t="str">
        <f t="shared" si="0"/>
        <v/>
      </c>
      <c r="L15" s="407"/>
      <c r="M15" s="408" t="str">
        <f t="shared" si="1"/>
        <v/>
      </c>
      <c r="N15" s="407"/>
      <c r="O15" s="412"/>
      <c r="P15" s="407"/>
      <c r="Q15" s="408" t="str">
        <f t="shared" si="2"/>
        <v/>
      </c>
      <c r="R15" s="407"/>
      <c r="S15" s="408" t="str">
        <f t="shared" si="3"/>
        <v/>
      </c>
      <c r="T15" s="407"/>
      <c r="U15" s="413"/>
      <c r="V15" s="411"/>
      <c r="W15" s="408" t="str">
        <f t="shared" si="4"/>
        <v/>
      </c>
      <c r="X15" s="407"/>
      <c r="Y15" s="408" t="str">
        <f t="shared" si="5"/>
        <v/>
      </c>
      <c r="Z15" s="407"/>
      <c r="AA15" s="412"/>
      <c r="AB15" s="415">
        <v>3</v>
      </c>
      <c r="AC15" s="408">
        <f t="shared" si="6"/>
        <v>42</v>
      </c>
      <c r="AD15" s="415">
        <v>1</v>
      </c>
      <c r="AE15" s="408">
        <f t="shared" si="7"/>
        <v>14</v>
      </c>
      <c r="AF15" s="415">
        <v>4</v>
      </c>
      <c r="AG15" s="413" t="s">
        <v>166</v>
      </c>
      <c r="AH15" s="411"/>
      <c r="AI15" s="408" t="str">
        <f t="shared" si="8"/>
        <v/>
      </c>
      <c r="AJ15" s="407"/>
      <c r="AK15" s="408" t="str">
        <f t="shared" si="9"/>
        <v/>
      </c>
      <c r="AL15" s="407"/>
      <c r="AM15" s="412"/>
      <c r="AN15" s="411"/>
      <c r="AO15" s="408" t="str">
        <f t="shared" si="10"/>
        <v/>
      </c>
      <c r="AP15" s="410"/>
      <c r="AQ15" s="408" t="str">
        <f t="shared" si="11"/>
        <v/>
      </c>
      <c r="AR15" s="410"/>
      <c r="AS15" s="409"/>
      <c r="AT15" s="407"/>
      <c r="AU15" s="408" t="str">
        <f t="shared" si="12"/>
        <v/>
      </c>
      <c r="AV15" s="407"/>
      <c r="AW15" s="408" t="str">
        <f t="shared" si="13"/>
        <v/>
      </c>
      <c r="AX15" s="407"/>
      <c r="AY15" s="407"/>
      <c r="AZ15" s="406">
        <f t="shared" si="14"/>
        <v>3</v>
      </c>
      <c r="BA15" s="408">
        <f t="shared" si="15"/>
        <v>42</v>
      </c>
      <c r="BB15" s="368">
        <f t="shared" si="16"/>
        <v>1</v>
      </c>
      <c r="BC15" s="408">
        <f t="shared" si="17"/>
        <v>14</v>
      </c>
      <c r="BD15" s="368">
        <f t="shared" si="18"/>
        <v>4</v>
      </c>
      <c r="BE15" s="421">
        <f t="shared" si="19"/>
        <v>4</v>
      </c>
      <c r="BF15" s="427" t="s">
        <v>154</v>
      </c>
      <c r="BG15" s="427" t="s">
        <v>236</v>
      </c>
    </row>
    <row r="16" spans="1:59" ht="15.75" customHeight="1" x14ac:dyDescent="0.3">
      <c r="A16" s="418" t="s">
        <v>247</v>
      </c>
      <c r="B16" s="422" t="s">
        <v>31</v>
      </c>
      <c r="C16" s="416" t="s">
        <v>256</v>
      </c>
      <c r="D16" s="415"/>
      <c r="E16" s="408"/>
      <c r="F16" s="415"/>
      <c r="G16" s="408"/>
      <c r="H16" s="415"/>
      <c r="I16" s="414"/>
      <c r="J16" s="411"/>
      <c r="K16" s="408" t="str">
        <f t="shared" si="0"/>
        <v/>
      </c>
      <c r="L16" s="407"/>
      <c r="M16" s="408" t="str">
        <f t="shared" si="1"/>
        <v/>
      </c>
      <c r="N16" s="407"/>
      <c r="O16" s="412"/>
      <c r="P16" s="407"/>
      <c r="Q16" s="408" t="str">
        <f t="shared" si="2"/>
        <v/>
      </c>
      <c r="R16" s="407"/>
      <c r="S16" s="408" t="str">
        <f t="shared" si="3"/>
        <v/>
      </c>
      <c r="T16" s="407"/>
      <c r="U16" s="413"/>
      <c r="V16" s="411"/>
      <c r="W16" s="408" t="str">
        <f t="shared" si="4"/>
        <v/>
      </c>
      <c r="X16" s="407"/>
      <c r="Y16" s="408" t="str">
        <f t="shared" si="5"/>
        <v/>
      </c>
      <c r="Z16" s="407"/>
      <c r="AA16" s="412"/>
      <c r="AB16" s="415">
        <v>2</v>
      </c>
      <c r="AC16" s="408">
        <f t="shared" si="6"/>
        <v>28</v>
      </c>
      <c r="AD16" s="415">
        <v>2</v>
      </c>
      <c r="AE16" s="408">
        <f t="shared" si="7"/>
        <v>28</v>
      </c>
      <c r="AF16" s="415">
        <v>4</v>
      </c>
      <c r="AG16" s="413" t="s">
        <v>67</v>
      </c>
      <c r="AH16" s="411"/>
      <c r="AI16" s="408" t="str">
        <f t="shared" si="8"/>
        <v/>
      </c>
      <c r="AJ16" s="407"/>
      <c r="AK16" s="408" t="str">
        <f t="shared" si="9"/>
        <v/>
      </c>
      <c r="AL16" s="407"/>
      <c r="AM16" s="412"/>
      <c r="AN16" s="411"/>
      <c r="AO16" s="408" t="str">
        <f t="shared" si="10"/>
        <v/>
      </c>
      <c r="AP16" s="410"/>
      <c r="AQ16" s="408" t="str">
        <f t="shared" si="11"/>
        <v/>
      </c>
      <c r="AR16" s="410"/>
      <c r="AS16" s="409"/>
      <c r="AT16" s="407"/>
      <c r="AU16" s="408" t="str">
        <f t="shared" si="12"/>
        <v/>
      </c>
      <c r="AV16" s="407"/>
      <c r="AW16" s="408" t="str">
        <f t="shared" si="13"/>
        <v/>
      </c>
      <c r="AX16" s="407"/>
      <c r="AY16" s="407"/>
      <c r="AZ16" s="406">
        <f t="shared" si="14"/>
        <v>2</v>
      </c>
      <c r="BA16" s="408">
        <f t="shared" si="15"/>
        <v>28</v>
      </c>
      <c r="BB16" s="368">
        <f t="shared" si="16"/>
        <v>2</v>
      </c>
      <c r="BC16" s="408">
        <f t="shared" si="17"/>
        <v>28</v>
      </c>
      <c r="BD16" s="368">
        <f t="shared" si="18"/>
        <v>4</v>
      </c>
      <c r="BE16" s="421">
        <f t="shared" si="19"/>
        <v>4</v>
      </c>
      <c r="BF16" s="427" t="s">
        <v>154</v>
      </c>
      <c r="BG16" s="427" t="s">
        <v>236</v>
      </c>
    </row>
    <row r="17" spans="1:59" ht="15.75" customHeight="1" x14ac:dyDescent="0.3">
      <c r="A17" s="418" t="s">
        <v>246</v>
      </c>
      <c r="B17" s="422" t="s">
        <v>31</v>
      </c>
      <c r="C17" s="416" t="s">
        <v>435</v>
      </c>
      <c r="D17" s="415"/>
      <c r="E17" s="408"/>
      <c r="F17" s="415"/>
      <c r="G17" s="408"/>
      <c r="H17" s="415"/>
      <c r="I17" s="414"/>
      <c r="J17" s="411"/>
      <c r="K17" s="408" t="str">
        <f t="shared" si="0"/>
        <v/>
      </c>
      <c r="L17" s="407"/>
      <c r="M17" s="408" t="str">
        <f t="shared" si="1"/>
        <v/>
      </c>
      <c r="N17" s="407"/>
      <c r="O17" s="412"/>
      <c r="P17" s="407"/>
      <c r="Q17" s="408" t="str">
        <f t="shared" si="2"/>
        <v/>
      </c>
      <c r="R17" s="407"/>
      <c r="S17" s="408" t="str">
        <f t="shared" si="3"/>
        <v/>
      </c>
      <c r="T17" s="407"/>
      <c r="U17" s="413"/>
      <c r="V17" s="411"/>
      <c r="W17" s="408" t="str">
        <f t="shared" si="4"/>
        <v/>
      </c>
      <c r="X17" s="407"/>
      <c r="Y17" s="408" t="str">
        <f t="shared" si="5"/>
        <v/>
      </c>
      <c r="Z17" s="407"/>
      <c r="AA17" s="412"/>
      <c r="AB17" s="415">
        <v>1</v>
      </c>
      <c r="AC17" s="408">
        <f t="shared" si="6"/>
        <v>14</v>
      </c>
      <c r="AD17" s="415">
        <v>1</v>
      </c>
      <c r="AE17" s="408">
        <f t="shared" si="7"/>
        <v>14</v>
      </c>
      <c r="AF17" s="415">
        <v>2</v>
      </c>
      <c r="AG17" s="413" t="s">
        <v>67</v>
      </c>
      <c r="AH17" s="411"/>
      <c r="AI17" s="408" t="str">
        <f t="shared" si="8"/>
        <v/>
      </c>
      <c r="AJ17" s="407"/>
      <c r="AK17" s="408" t="str">
        <f t="shared" si="9"/>
        <v/>
      </c>
      <c r="AL17" s="407"/>
      <c r="AM17" s="412"/>
      <c r="AN17" s="411"/>
      <c r="AO17" s="408" t="str">
        <f t="shared" si="10"/>
        <v/>
      </c>
      <c r="AP17" s="410"/>
      <c r="AQ17" s="408" t="str">
        <f t="shared" si="11"/>
        <v/>
      </c>
      <c r="AR17" s="410"/>
      <c r="AS17" s="409"/>
      <c r="AT17" s="407"/>
      <c r="AU17" s="408" t="str">
        <f t="shared" si="12"/>
        <v/>
      </c>
      <c r="AV17" s="407"/>
      <c r="AW17" s="408" t="str">
        <f t="shared" si="13"/>
        <v/>
      </c>
      <c r="AX17" s="407"/>
      <c r="AY17" s="407"/>
      <c r="AZ17" s="406">
        <f t="shared" si="14"/>
        <v>1</v>
      </c>
      <c r="BA17" s="408">
        <f t="shared" si="15"/>
        <v>14</v>
      </c>
      <c r="BB17" s="368">
        <f t="shared" si="16"/>
        <v>1</v>
      </c>
      <c r="BC17" s="408">
        <f t="shared" si="17"/>
        <v>14</v>
      </c>
      <c r="BD17" s="368">
        <f t="shared" si="18"/>
        <v>2</v>
      </c>
      <c r="BE17" s="421">
        <f t="shared" si="19"/>
        <v>2</v>
      </c>
      <c r="BF17" s="427" t="s">
        <v>150</v>
      </c>
      <c r="BG17" s="427" t="s">
        <v>151</v>
      </c>
    </row>
    <row r="18" spans="1:59" ht="15.75" customHeight="1" x14ac:dyDescent="0.3">
      <c r="A18" s="418" t="s">
        <v>245</v>
      </c>
      <c r="B18" s="422" t="s">
        <v>31</v>
      </c>
      <c r="C18" s="416" t="s">
        <v>244</v>
      </c>
      <c r="D18" s="415"/>
      <c r="E18" s="408" t="str">
        <f t="shared" ref="E18:E31" si="20">IF(D18*14=0,"",D18*14)</f>
        <v/>
      </c>
      <c r="F18" s="415"/>
      <c r="G18" s="408" t="str">
        <f t="shared" ref="G18:G31" si="21">IF(F18*14=0,"",F18*14)</f>
        <v/>
      </c>
      <c r="H18" s="415"/>
      <c r="I18" s="414"/>
      <c r="J18" s="411"/>
      <c r="K18" s="408" t="str">
        <f t="shared" si="0"/>
        <v/>
      </c>
      <c r="L18" s="407"/>
      <c r="M18" s="408" t="str">
        <f t="shared" si="1"/>
        <v/>
      </c>
      <c r="N18" s="407"/>
      <c r="O18" s="412"/>
      <c r="P18" s="407"/>
      <c r="Q18" s="408" t="str">
        <f t="shared" si="2"/>
        <v/>
      </c>
      <c r="R18" s="407"/>
      <c r="S18" s="408" t="str">
        <f t="shared" si="3"/>
        <v/>
      </c>
      <c r="T18" s="407"/>
      <c r="U18" s="413"/>
      <c r="V18" s="411"/>
      <c r="W18" s="408" t="str">
        <f t="shared" si="4"/>
        <v/>
      </c>
      <c r="X18" s="407"/>
      <c r="Y18" s="408" t="str">
        <f t="shared" si="5"/>
        <v/>
      </c>
      <c r="Z18" s="407"/>
      <c r="AA18" s="412"/>
      <c r="AB18" s="407"/>
      <c r="AC18" s="408" t="str">
        <f t="shared" si="6"/>
        <v/>
      </c>
      <c r="AD18" s="407"/>
      <c r="AE18" s="408" t="str">
        <f t="shared" si="7"/>
        <v/>
      </c>
      <c r="AF18" s="407"/>
      <c r="AG18" s="413"/>
      <c r="AH18" s="411">
        <v>3</v>
      </c>
      <c r="AI18" s="408">
        <f t="shared" si="8"/>
        <v>42</v>
      </c>
      <c r="AJ18" s="407">
        <v>2</v>
      </c>
      <c r="AK18" s="408">
        <f t="shared" si="9"/>
        <v>28</v>
      </c>
      <c r="AL18" s="407">
        <v>5</v>
      </c>
      <c r="AM18" s="412" t="s">
        <v>67</v>
      </c>
      <c r="AN18" s="411"/>
      <c r="AO18" s="408" t="str">
        <f t="shared" si="10"/>
        <v/>
      </c>
      <c r="AP18" s="410"/>
      <c r="AQ18" s="408" t="str">
        <f t="shared" si="11"/>
        <v/>
      </c>
      <c r="AR18" s="410"/>
      <c r="AS18" s="409"/>
      <c r="AT18" s="407"/>
      <c r="AU18" s="408" t="str">
        <f t="shared" si="12"/>
        <v/>
      </c>
      <c r="AV18" s="407"/>
      <c r="AW18" s="408" t="str">
        <f t="shared" si="13"/>
        <v/>
      </c>
      <c r="AX18" s="407"/>
      <c r="AY18" s="407"/>
      <c r="AZ18" s="406">
        <f t="shared" si="14"/>
        <v>3</v>
      </c>
      <c r="BA18" s="408">
        <f t="shared" si="15"/>
        <v>42</v>
      </c>
      <c r="BB18" s="368">
        <f t="shared" si="16"/>
        <v>2</v>
      </c>
      <c r="BC18" s="408">
        <f t="shared" si="17"/>
        <v>28</v>
      </c>
      <c r="BD18" s="368">
        <f t="shared" si="18"/>
        <v>5</v>
      </c>
      <c r="BE18" s="421">
        <f t="shared" si="19"/>
        <v>5</v>
      </c>
      <c r="BF18" s="427" t="s">
        <v>154</v>
      </c>
      <c r="BG18" s="427" t="s">
        <v>225</v>
      </c>
    </row>
    <row r="19" spans="1:59" ht="15.75" customHeight="1" x14ac:dyDescent="0.3">
      <c r="A19" s="418" t="s">
        <v>243</v>
      </c>
      <c r="B19" s="422" t="s">
        <v>31</v>
      </c>
      <c r="C19" s="416" t="s">
        <v>257</v>
      </c>
      <c r="D19" s="415"/>
      <c r="E19" s="408" t="str">
        <f t="shared" si="20"/>
        <v/>
      </c>
      <c r="F19" s="415"/>
      <c r="G19" s="408" t="str">
        <f t="shared" si="21"/>
        <v/>
      </c>
      <c r="H19" s="415"/>
      <c r="I19" s="414"/>
      <c r="J19" s="411"/>
      <c r="K19" s="408" t="str">
        <f t="shared" si="0"/>
        <v/>
      </c>
      <c r="L19" s="407"/>
      <c r="M19" s="408" t="str">
        <f t="shared" si="1"/>
        <v/>
      </c>
      <c r="N19" s="407"/>
      <c r="O19" s="412"/>
      <c r="P19" s="407"/>
      <c r="Q19" s="408" t="str">
        <f t="shared" si="2"/>
        <v/>
      </c>
      <c r="R19" s="407"/>
      <c r="S19" s="408" t="str">
        <f t="shared" si="3"/>
        <v/>
      </c>
      <c r="T19" s="407"/>
      <c r="U19" s="413"/>
      <c r="V19" s="411"/>
      <c r="W19" s="408" t="str">
        <f t="shared" si="4"/>
        <v/>
      </c>
      <c r="X19" s="407"/>
      <c r="Y19" s="408" t="str">
        <f t="shared" si="5"/>
        <v/>
      </c>
      <c r="Z19" s="407"/>
      <c r="AA19" s="412"/>
      <c r="AB19" s="407"/>
      <c r="AC19" s="408" t="str">
        <f t="shared" si="6"/>
        <v/>
      </c>
      <c r="AD19" s="407"/>
      <c r="AE19" s="408" t="str">
        <f t="shared" si="7"/>
        <v/>
      </c>
      <c r="AF19" s="407"/>
      <c r="AG19" s="413"/>
      <c r="AH19" s="411">
        <v>2</v>
      </c>
      <c r="AI19" s="408">
        <f t="shared" si="8"/>
        <v>28</v>
      </c>
      <c r="AJ19" s="407">
        <v>1</v>
      </c>
      <c r="AK19" s="408">
        <f t="shared" si="9"/>
        <v>14</v>
      </c>
      <c r="AL19" s="407">
        <v>3</v>
      </c>
      <c r="AM19" s="412" t="s">
        <v>166</v>
      </c>
      <c r="AN19" s="411"/>
      <c r="AO19" s="408" t="str">
        <f t="shared" si="10"/>
        <v/>
      </c>
      <c r="AP19" s="410"/>
      <c r="AQ19" s="408" t="str">
        <f t="shared" si="11"/>
        <v/>
      </c>
      <c r="AR19" s="410"/>
      <c r="AS19" s="409"/>
      <c r="AT19" s="407"/>
      <c r="AU19" s="408" t="str">
        <f t="shared" si="12"/>
        <v/>
      </c>
      <c r="AV19" s="407"/>
      <c r="AW19" s="408" t="str">
        <f t="shared" si="13"/>
        <v/>
      </c>
      <c r="AX19" s="407"/>
      <c r="AY19" s="407"/>
      <c r="AZ19" s="406">
        <f t="shared" si="14"/>
        <v>2</v>
      </c>
      <c r="BA19" s="408">
        <f t="shared" si="15"/>
        <v>28</v>
      </c>
      <c r="BB19" s="368">
        <f t="shared" si="16"/>
        <v>1</v>
      </c>
      <c r="BC19" s="408">
        <f t="shared" si="17"/>
        <v>14</v>
      </c>
      <c r="BD19" s="368">
        <f t="shared" si="18"/>
        <v>3</v>
      </c>
      <c r="BE19" s="421">
        <f t="shared" si="19"/>
        <v>3</v>
      </c>
      <c r="BF19" s="427" t="s">
        <v>154</v>
      </c>
      <c r="BG19" s="427" t="s">
        <v>221</v>
      </c>
    </row>
    <row r="20" spans="1:59" s="184" customFormat="1" ht="15.75" customHeight="1" x14ac:dyDescent="0.3">
      <c r="A20" s="418" t="s">
        <v>242</v>
      </c>
      <c r="B20" s="422" t="s">
        <v>31</v>
      </c>
      <c r="C20" s="416" t="s">
        <v>241</v>
      </c>
      <c r="D20" s="415"/>
      <c r="E20" s="408" t="str">
        <f t="shared" si="20"/>
        <v/>
      </c>
      <c r="F20" s="415"/>
      <c r="G20" s="408" t="str">
        <f t="shared" si="21"/>
        <v/>
      </c>
      <c r="H20" s="415"/>
      <c r="I20" s="414"/>
      <c r="J20" s="411"/>
      <c r="K20" s="408" t="str">
        <f t="shared" si="0"/>
        <v/>
      </c>
      <c r="L20" s="407"/>
      <c r="M20" s="408" t="str">
        <f t="shared" si="1"/>
        <v/>
      </c>
      <c r="N20" s="407"/>
      <c r="O20" s="412"/>
      <c r="P20" s="407"/>
      <c r="Q20" s="408" t="str">
        <f t="shared" si="2"/>
        <v/>
      </c>
      <c r="R20" s="407"/>
      <c r="S20" s="408" t="str">
        <f t="shared" si="3"/>
        <v/>
      </c>
      <c r="T20" s="407"/>
      <c r="U20" s="413"/>
      <c r="V20" s="411"/>
      <c r="W20" s="408" t="str">
        <f t="shared" si="4"/>
        <v/>
      </c>
      <c r="X20" s="407"/>
      <c r="Y20" s="408" t="str">
        <f t="shared" si="5"/>
        <v/>
      </c>
      <c r="Z20" s="407"/>
      <c r="AA20" s="412"/>
      <c r="AB20" s="407"/>
      <c r="AC20" s="408" t="str">
        <f t="shared" si="6"/>
        <v/>
      </c>
      <c r="AD20" s="407"/>
      <c r="AE20" s="408" t="str">
        <f t="shared" si="7"/>
        <v/>
      </c>
      <c r="AF20" s="407"/>
      <c r="AG20" s="413"/>
      <c r="AH20" s="411">
        <v>4</v>
      </c>
      <c r="AI20" s="408">
        <f t="shared" si="8"/>
        <v>56</v>
      </c>
      <c r="AJ20" s="407">
        <v>1</v>
      </c>
      <c r="AK20" s="408">
        <f t="shared" si="9"/>
        <v>14</v>
      </c>
      <c r="AL20" s="407">
        <v>5</v>
      </c>
      <c r="AM20" s="412" t="s">
        <v>15</v>
      </c>
      <c r="AN20" s="411"/>
      <c r="AO20" s="408" t="str">
        <f t="shared" si="10"/>
        <v/>
      </c>
      <c r="AP20" s="410"/>
      <c r="AQ20" s="408" t="str">
        <f t="shared" si="11"/>
        <v/>
      </c>
      <c r="AR20" s="410"/>
      <c r="AS20" s="409"/>
      <c r="AT20" s="407"/>
      <c r="AU20" s="408" t="str">
        <f t="shared" si="12"/>
        <v/>
      </c>
      <c r="AV20" s="407"/>
      <c r="AW20" s="408" t="str">
        <f t="shared" si="13"/>
        <v/>
      </c>
      <c r="AX20" s="407"/>
      <c r="AY20" s="407"/>
      <c r="AZ20" s="406">
        <f t="shared" si="14"/>
        <v>4</v>
      </c>
      <c r="BA20" s="408">
        <f t="shared" si="15"/>
        <v>56</v>
      </c>
      <c r="BB20" s="368">
        <f t="shared" si="16"/>
        <v>1</v>
      </c>
      <c r="BC20" s="408">
        <f t="shared" si="17"/>
        <v>14</v>
      </c>
      <c r="BD20" s="368">
        <f t="shared" si="18"/>
        <v>5</v>
      </c>
      <c r="BE20" s="421">
        <f t="shared" si="19"/>
        <v>5</v>
      </c>
      <c r="BF20" s="427" t="s">
        <v>154</v>
      </c>
      <c r="BG20" s="427" t="s">
        <v>236</v>
      </c>
    </row>
    <row r="21" spans="1:59" ht="15.75" customHeight="1" x14ac:dyDescent="0.3">
      <c r="A21" s="418" t="s">
        <v>240</v>
      </c>
      <c r="B21" s="422" t="s">
        <v>31</v>
      </c>
      <c r="C21" s="416" t="s">
        <v>239</v>
      </c>
      <c r="D21" s="415"/>
      <c r="E21" s="408" t="str">
        <f t="shared" si="20"/>
        <v/>
      </c>
      <c r="F21" s="415"/>
      <c r="G21" s="408" t="str">
        <f t="shared" si="21"/>
        <v/>
      </c>
      <c r="H21" s="415"/>
      <c r="I21" s="414"/>
      <c r="J21" s="411"/>
      <c r="K21" s="408" t="str">
        <f t="shared" si="0"/>
        <v/>
      </c>
      <c r="L21" s="407"/>
      <c r="M21" s="408" t="str">
        <f t="shared" si="1"/>
        <v/>
      </c>
      <c r="N21" s="407"/>
      <c r="O21" s="412"/>
      <c r="P21" s="407"/>
      <c r="Q21" s="408" t="str">
        <f t="shared" si="2"/>
        <v/>
      </c>
      <c r="R21" s="407"/>
      <c r="S21" s="408" t="str">
        <f t="shared" si="3"/>
        <v/>
      </c>
      <c r="T21" s="407"/>
      <c r="U21" s="413"/>
      <c r="V21" s="411"/>
      <c r="W21" s="408" t="str">
        <f t="shared" si="4"/>
        <v/>
      </c>
      <c r="X21" s="407"/>
      <c r="Y21" s="408" t="str">
        <f t="shared" si="5"/>
        <v/>
      </c>
      <c r="Z21" s="407"/>
      <c r="AA21" s="412"/>
      <c r="AB21" s="407"/>
      <c r="AC21" s="408" t="str">
        <f t="shared" si="6"/>
        <v/>
      </c>
      <c r="AD21" s="407"/>
      <c r="AE21" s="408" t="str">
        <f t="shared" si="7"/>
        <v/>
      </c>
      <c r="AF21" s="407"/>
      <c r="AG21" s="413"/>
      <c r="AH21" s="411">
        <v>3</v>
      </c>
      <c r="AI21" s="408">
        <f t="shared" si="8"/>
        <v>42</v>
      </c>
      <c r="AJ21" s="407">
        <v>1</v>
      </c>
      <c r="AK21" s="408">
        <f t="shared" si="9"/>
        <v>14</v>
      </c>
      <c r="AL21" s="407">
        <v>4</v>
      </c>
      <c r="AM21" s="412" t="s">
        <v>166</v>
      </c>
      <c r="AN21" s="411"/>
      <c r="AO21" s="408" t="str">
        <f t="shared" si="10"/>
        <v/>
      </c>
      <c r="AP21" s="410"/>
      <c r="AQ21" s="408" t="str">
        <f t="shared" si="11"/>
        <v/>
      </c>
      <c r="AR21" s="410"/>
      <c r="AS21" s="409"/>
      <c r="AT21" s="407"/>
      <c r="AU21" s="408" t="str">
        <f t="shared" si="12"/>
        <v/>
      </c>
      <c r="AV21" s="407"/>
      <c r="AW21" s="408" t="str">
        <f t="shared" si="13"/>
        <v/>
      </c>
      <c r="AX21" s="407"/>
      <c r="AY21" s="407"/>
      <c r="AZ21" s="406">
        <f t="shared" si="14"/>
        <v>3</v>
      </c>
      <c r="BA21" s="408">
        <f t="shared" si="15"/>
        <v>42</v>
      </c>
      <c r="BB21" s="368">
        <f t="shared" si="16"/>
        <v>1</v>
      </c>
      <c r="BC21" s="408">
        <f t="shared" si="17"/>
        <v>14</v>
      </c>
      <c r="BD21" s="368">
        <f t="shared" si="18"/>
        <v>4</v>
      </c>
      <c r="BE21" s="421">
        <f t="shared" si="19"/>
        <v>4</v>
      </c>
      <c r="BF21" s="427" t="s">
        <v>154</v>
      </c>
      <c r="BG21" s="427" t="s">
        <v>236</v>
      </c>
    </row>
    <row r="22" spans="1:59" ht="15.75" customHeight="1" x14ac:dyDescent="0.3">
      <c r="A22" s="418" t="s">
        <v>238</v>
      </c>
      <c r="B22" s="422" t="s">
        <v>31</v>
      </c>
      <c r="C22" s="416" t="s">
        <v>237</v>
      </c>
      <c r="D22" s="415"/>
      <c r="E22" s="408" t="str">
        <f t="shared" si="20"/>
        <v/>
      </c>
      <c r="F22" s="415"/>
      <c r="G22" s="408" t="str">
        <f t="shared" si="21"/>
        <v/>
      </c>
      <c r="H22" s="415"/>
      <c r="I22" s="414"/>
      <c r="J22" s="411"/>
      <c r="K22" s="408" t="str">
        <f t="shared" si="0"/>
        <v/>
      </c>
      <c r="L22" s="407"/>
      <c r="M22" s="408" t="str">
        <f t="shared" si="1"/>
        <v/>
      </c>
      <c r="N22" s="407"/>
      <c r="O22" s="412"/>
      <c r="P22" s="407"/>
      <c r="Q22" s="408" t="str">
        <f t="shared" si="2"/>
        <v/>
      </c>
      <c r="R22" s="407"/>
      <c r="S22" s="408" t="str">
        <f t="shared" si="3"/>
        <v/>
      </c>
      <c r="T22" s="407"/>
      <c r="U22" s="413"/>
      <c r="V22" s="411"/>
      <c r="W22" s="408" t="str">
        <f t="shared" si="4"/>
        <v/>
      </c>
      <c r="X22" s="407"/>
      <c r="Y22" s="408" t="str">
        <f t="shared" si="5"/>
        <v/>
      </c>
      <c r="Z22" s="407"/>
      <c r="AA22" s="412"/>
      <c r="AB22" s="407"/>
      <c r="AC22" s="408" t="str">
        <f t="shared" si="6"/>
        <v/>
      </c>
      <c r="AD22" s="407"/>
      <c r="AE22" s="408" t="str">
        <f t="shared" si="7"/>
        <v/>
      </c>
      <c r="AF22" s="407"/>
      <c r="AG22" s="413"/>
      <c r="AH22" s="411">
        <v>1</v>
      </c>
      <c r="AI22" s="408">
        <f t="shared" si="8"/>
        <v>14</v>
      </c>
      <c r="AJ22" s="407">
        <v>3</v>
      </c>
      <c r="AK22" s="408">
        <f t="shared" si="9"/>
        <v>42</v>
      </c>
      <c r="AL22" s="407">
        <v>3</v>
      </c>
      <c r="AM22" s="412" t="s">
        <v>67</v>
      </c>
      <c r="AN22" s="411"/>
      <c r="AO22" s="408" t="str">
        <f t="shared" si="10"/>
        <v/>
      </c>
      <c r="AP22" s="410"/>
      <c r="AQ22" s="408" t="str">
        <f t="shared" si="11"/>
        <v/>
      </c>
      <c r="AR22" s="410"/>
      <c r="AS22" s="409"/>
      <c r="AT22" s="407"/>
      <c r="AU22" s="408" t="str">
        <f t="shared" si="12"/>
        <v/>
      </c>
      <c r="AV22" s="407"/>
      <c r="AW22" s="408" t="str">
        <f t="shared" si="13"/>
        <v/>
      </c>
      <c r="AX22" s="407"/>
      <c r="AY22" s="407"/>
      <c r="AZ22" s="406">
        <f t="shared" si="14"/>
        <v>1</v>
      </c>
      <c r="BA22" s="408">
        <f t="shared" si="15"/>
        <v>14</v>
      </c>
      <c r="BB22" s="368">
        <f t="shared" si="16"/>
        <v>3</v>
      </c>
      <c r="BC22" s="408">
        <f t="shared" si="17"/>
        <v>42</v>
      </c>
      <c r="BD22" s="368">
        <f t="shared" si="18"/>
        <v>3</v>
      </c>
      <c r="BE22" s="421">
        <f t="shared" si="19"/>
        <v>4</v>
      </c>
      <c r="BF22" s="427" t="s">
        <v>154</v>
      </c>
      <c r="BG22" s="427" t="s">
        <v>236</v>
      </c>
    </row>
    <row r="23" spans="1:59" x14ac:dyDescent="0.3">
      <c r="A23" s="418" t="s">
        <v>235</v>
      </c>
      <c r="B23" s="422" t="s">
        <v>31</v>
      </c>
      <c r="C23" s="416" t="s">
        <v>234</v>
      </c>
      <c r="D23" s="415"/>
      <c r="E23" s="408" t="str">
        <f t="shared" si="20"/>
        <v/>
      </c>
      <c r="F23" s="415"/>
      <c r="G23" s="408" t="str">
        <f t="shared" si="21"/>
        <v/>
      </c>
      <c r="H23" s="415"/>
      <c r="I23" s="414"/>
      <c r="J23" s="411"/>
      <c r="K23" s="408" t="str">
        <f t="shared" si="0"/>
        <v/>
      </c>
      <c r="L23" s="407"/>
      <c r="M23" s="408" t="str">
        <f t="shared" si="1"/>
        <v/>
      </c>
      <c r="N23" s="407"/>
      <c r="O23" s="412"/>
      <c r="P23" s="407"/>
      <c r="Q23" s="408" t="str">
        <f t="shared" si="2"/>
        <v/>
      </c>
      <c r="R23" s="407"/>
      <c r="S23" s="408" t="str">
        <f t="shared" si="3"/>
        <v/>
      </c>
      <c r="T23" s="407"/>
      <c r="U23" s="413"/>
      <c r="V23" s="411"/>
      <c r="W23" s="408" t="str">
        <f t="shared" si="4"/>
        <v/>
      </c>
      <c r="X23" s="407"/>
      <c r="Y23" s="408" t="str">
        <f t="shared" si="5"/>
        <v/>
      </c>
      <c r="Z23" s="407"/>
      <c r="AA23" s="412"/>
      <c r="AB23" s="407"/>
      <c r="AC23" s="408" t="str">
        <f t="shared" si="6"/>
        <v/>
      </c>
      <c r="AD23" s="407"/>
      <c r="AE23" s="408" t="str">
        <f t="shared" si="7"/>
        <v/>
      </c>
      <c r="AF23" s="407"/>
      <c r="AG23" s="413"/>
      <c r="AH23" s="411"/>
      <c r="AI23" s="408" t="str">
        <f t="shared" si="8"/>
        <v/>
      </c>
      <c r="AJ23" s="407"/>
      <c r="AK23" s="408" t="str">
        <f t="shared" si="9"/>
        <v/>
      </c>
      <c r="AL23" s="407"/>
      <c r="AM23" s="412"/>
      <c r="AN23" s="411">
        <v>3</v>
      </c>
      <c r="AO23" s="408">
        <f t="shared" si="10"/>
        <v>42</v>
      </c>
      <c r="AP23" s="410">
        <v>2</v>
      </c>
      <c r="AQ23" s="408">
        <f t="shared" si="11"/>
        <v>28</v>
      </c>
      <c r="AR23" s="410">
        <v>4</v>
      </c>
      <c r="AS23" s="409" t="s">
        <v>67</v>
      </c>
      <c r="AT23" s="407"/>
      <c r="AU23" s="408" t="str">
        <f t="shared" si="12"/>
        <v/>
      </c>
      <c r="AV23" s="407"/>
      <c r="AW23" s="408" t="str">
        <f t="shared" si="13"/>
        <v/>
      </c>
      <c r="AX23" s="407"/>
      <c r="AY23" s="407"/>
      <c r="AZ23" s="425">
        <f t="shared" si="14"/>
        <v>3</v>
      </c>
      <c r="BA23" s="408">
        <f t="shared" si="15"/>
        <v>42</v>
      </c>
      <c r="BB23" s="424">
        <f t="shared" si="16"/>
        <v>2</v>
      </c>
      <c r="BC23" s="408">
        <f t="shared" si="17"/>
        <v>28</v>
      </c>
      <c r="BD23" s="424">
        <f t="shared" si="18"/>
        <v>4</v>
      </c>
      <c r="BE23" s="421">
        <f t="shared" si="19"/>
        <v>5</v>
      </c>
      <c r="BF23" s="427" t="s">
        <v>154</v>
      </c>
      <c r="BG23" s="427" t="s">
        <v>225</v>
      </c>
    </row>
    <row r="24" spans="1:59" x14ac:dyDescent="0.3">
      <c r="A24" s="418" t="s">
        <v>233</v>
      </c>
      <c r="B24" s="422" t="s">
        <v>31</v>
      </c>
      <c r="C24" s="416" t="s">
        <v>258</v>
      </c>
      <c r="D24" s="415"/>
      <c r="E24" s="408" t="str">
        <f t="shared" si="20"/>
        <v/>
      </c>
      <c r="F24" s="415"/>
      <c r="G24" s="408" t="str">
        <f t="shared" si="21"/>
        <v/>
      </c>
      <c r="H24" s="415"/>
      <c r="I24" s="414"/>
      <c r="J24" s="411"/>
      <c r="K24" s="408" t="str">
        <f t="shared" si="0"/>
        <v/>
      </c>
      <c r="L24" s="407"/>
      <c r="M24" s="408" t="str">
        <f t="shared" si="1"/>
        <v/>
      </c>
      <c r="N24" s="407"/>
      <c r="O24" s="412"/>
      <c r="P24" s="407"/>
      <c r="Q24" s="408" t="str">
        <f t="shared" si="2"/>
        <v/>
      </c>
      <c r="R24" s="407"/>
      <c r="S24" s="408" t="str">
        <f t="shared" si="3"/>
        <v/>
      </c>
      <c r="T24" s="407"/>
      <c r="U24" s="413"/>
      <c r="V24" s="411"/>
      <c r="W24" s="408" t="str">
        <f t="shared" si="4"/>
        <v/>
      </c>
      <c r="X24" s="407"/>
      <c r="Y24" s="408" t="str">
        <f t="shared" si="5"/>
        <v/>
      </c>
      <c r="Z24" s="407"/>
      <c r="AA24" s="412"/>
      <c r="AB24" s="407"/>
      <c r="AC24" s="408" t="str">
        <f t="shared" si="6"/>
        <v/>
      </c>
      <c r="AD24" s="407"/>
      <c r="AE24" s="408" t="str">
        <f t="shared" si="7"/>
        <v/>
      </c>
      <c r="AF24" s="407"/>
      <c r="AG24" s="413"/>
      <c r="AH24" s="411"/>
      <c r="AI24" s="408" t="str">
        <f t="shared" si="8"/>
        <v/>
      </c>
      <c r="AJ24" s="407"/>
      <c r="AK24" s="408" t="str">
        <f t="shared" si="9"/>
        <v/>
      </c>
      <c r="AL24" s="407"/>
      <c r="AM24" s="412"/>
      <c r="AN24" s="411">
        <v>3</v>
      </c>
      <c r="AO24" s="408">
        <f t="shared" si="10"/>
        <v>42</v>
      </c>
      <c r="AP24" s="410">
        <v>2</v>
      </c>
      <c r="AQ24" s="408">
        <f t="shared" si="11"/>
        <v>28</v>
      </c>
      <c r="AR24" s="410">
        <v>5</v>
      </c>
      <c r="AS24" s="409" t="s">
        <v>166</v>
      </c>
      <c r="AT24" s="407"/>
      <c r="AU24" s="408" t="str">
        <f t="shared" si="12"/>
        <v/>
      </c>
      <c r="AV24" s="407"/>
      <c r="AW24" s="408" t="str">
        <f t="shared" si="13"/>
        <v/>
      </c>
      <c r="AX24" s="407"/>
      <c r="AY24" s="407"/>
      <c r="AZ24" s="425">
        <f t="shared" si="14"/>
        <v>3</v>
      </c>
      <c r="BA24" s="408">
        <f t="shared" si="15"/>
        <v>42</v>
      </c>
      <c r="BB24" s="424">
        <f t="shared" si="16"/>
        <v>2</v>
      </c>
      <c r="BC24" s="408">
        <f t="shared" si="17"/>
        <v>28</v>
      </c>
      <c r="BD24" s="424">
        <f t="shared" si="18"/>
        <v>5</v>
      </c>
      <c r="BE24" s="421">
        <f t="shared" si="19"/>
        <v>5</v>
      </c>
      <c r="BF24" s="427" t="s">
        <v>154</v>
      </c>
      <c r="BG24" s="427" t="s">
        <v>221</v>
      </c>
    </row>
    <row r="25" spans="1:59" ht="15.75" customHeight="1" x14ac:dyDescent="0.3">
      <c r="A25" s="418" t="s">
        <v>232</v>
      </c>
      <c r="B25" s="422" t="s">
        <v>31</v>
      </c>
      <c r="C25" s="416" t="s">
        <v>231</v>
      </c>
      <c r="D25" s="415"/>
      <c r="E25" s="408" t="str">
        <f t="shared" si="20"/>
        <v/>
      </c>
      <c r="F25" s="415"/>
      <c r="G25" s="408" t="str">
        <f t="shared" si="21"/>
        <v/>
      </c>
      <c r="H25" s="415"/>
      <c r="I25" s="414"/>
      <c r="J25" s="411"/>
      <c r="K25" s="408" t="str">
        <f t="shared" si="0"/>
        <v/>
      </c>
      <c r="L25" s="407"/>
      <c r="M25" s="408" t="str">
        <f t="shared" si="1"/>
        <v/>
      </c>
      <c r="N25" s="407"/>
      <c r="O25" s="412"/>
      <c r="P25" s="407"/>
      <c r="Q25" s="408" t="str">
        <f t="shared" si="2"/>
        <v/>
      </c>
      <c r="R25" s="407"/>
      <c r="S25" s="408" t="str">
        <f t="shared" si="3"/>
        <v/>
      </c>
      <c r="T25" s="407"/>
      <c r="U25" s="413"/>
      <c r="V25" s="411"/>
      <c r="W25" s="408" t="str">
        <f t="shared" si="4"/>
        <v/>
      </c>
      <c r="X25" s="407"/>
      <c r="Y25" s="408" t="str">
        <f t="shared" si="5"/>
        <v/>
      </c>
      <c r="Z25" s="407"/>
      <c r="AA25" s="412"/>
      <c r="AB25" s="407"/>
      <c r="AC25" s="408" t="str">
        <f t="shared" si="6"/>
        <v/>
      </c>
      <c r="AD25" s="407"/>
      <c r="AE25" s="408" t="str">
        <f t="shared" si="7"/>
        <v/>
      </c>
      <c r="AF25" s="407"/>
      <c r="AG25" s="413"/>
      <c r="AH25" s="411"/>
      <c r="AI25" s="408" t="str">
        <f t="shared" si="8"/>
        <v/>
      </c>
      <c r="AJ25" s="407"/>
      <c r="AK25" s="408" t="str">
        <f t="shared" si="9"/>
        <v/>
      </c>
      <c r="AL25" s="407"/>
      <c r="AM25" s="412"/>
      <c r="AN25" s="411">
        <v>2</v>
      </c>
      <c r="AO25" s="408">
        <f t="shared" si="10"/>
        <v>28</v>
      </c>
      <c r="AP25" s="410">
        <v>2</v>
      </c>
      <c r="AQ25" s="408">
        <f t="shared" si="11"/>
        <v>28</v>
      </c>
      <c r="AR25" s="410">
        <v>4</v>
      </c>
      <c r="AS25" s="409" t="s">
        <v>67</v>
      </c>
      <c r="AT25" s="407"/>
      <c r="AU25" s="408" t="str">
        <f t="shared" si="12"/>
        <v/>
      </c>
      <c r="AV25" s="407"/>
      <c r="AW25" s="408" t="str">
        <f t="shared" si="13"/>
        <v/>
      </c>
      <c r="AX25" s="407"/>
      <c r="AY25" s="407"/>
      <c r="AZ25" s="406">
        <f t="shared" si="14"/>
        <v>2</v>
      </c>
      <c r="BA25" s="408">
        <f t="shared" si="15"/>
        <v>28</v>
      </c>
      <c r="BB25" s="368">
        <f t="shared" si="16"/>
        <v>2</v>
      </c>
      <c r="BC25" s="408">
        <f t="shared" si="17"/>
        <v>28</v>
      </c>
      <c r="BD25" s="368">
        <f t="shared" si="18"/>
        <v>4</v>
      </c>
      <c r="BE25" s="421">
        <f t="shared" si="19"/>
        <v>4</v>
      </c>
      <c r="BF25" s="427" t="s">
        <v>154</v>
      </c>
      <c r="BG25" s="427" t="s">
        <v>225</v>
      </c>
    </row>
    <row r="26" spans="1:59" ht="15.75" customHeight="1" x14ac:dyDescent="0.3">
      <c r="A26" s="418" t="s">
        <v>230</v>
      </c>
      <c r="B26" s="422" t="s">
        <v>31</v>
      </c>
      <c r="C26" s="416" t="s">
        <v>177</v>
      </c>
      <c r="D26" s="415"/>
      <c r="E26" s="408" t="str">
        <f t="shared" si="20"/>
        <v/>
      </c>
      <c r="F26" s="415"/>
      <c r="G26" s="408" t="str">
        <f t="shared" si="21"/>
        <v/>
      </c>
      <c r="H26" s="415"/>
      <c r="I26" s="414"/>
      <c r="J26" s="411"/>
      <c r="K26" s="408" t="str">
        <f t="shared" si="0"/>
        <v/>
      </c>
      <c r="L26" s="407"/>
      <c r="M26" s="408" t="str">
        <f t="shared" si="1"/>
        <v/>
      </c>
      <c r="N26" s="407"/>
      <c r="O26" s="412"/>
      <c r="P26" s="407"/>
      <c r="Q26" s="408" t="str">
        <f t="shared" si="2"/>
        <v/>
      </c>
      <c r="R26" s="407"/>
      <c r="S26" s="408" t="str">
        <f t="shared" si="3"/>
        <v/>
      </c>
      <c r="T26" s="407"/>
      <c r="U26" s="413"/>
      <c r="V26" s="411"/>
      <c r="W26" s="408" t="str">
        <f t="shared" si="4"/>
        <v/>
      </c>
      <c r="X26" s="407"/>
      <c r="Y26" s="408" t="str">
        <f t="shared" si="5"/>
        <v/>
      </c>
      <c r="Z26" s="407"/>
      <c r="AA26" s="412"/>
      <c r="AB26" s="407"/>
      <c r="AC26" s="408" t="str">
        <f t="shared" si="6"/>
        <v/>
      </c>
      <c r="AD26" s="407"/>
      <c r="AE26" s="408" t="str">
        <f t="shared" si="7"/>
        <v/>
      </c>
      <c r="AF26" s="407"/>
      <c r="AG26" s="413"/>
      <c r="AH26" s="411"/>
      <c r="AI26" s="408" t="str">
        <f t="shared" si="8"/>
        <v/>
      </c>
      <c r="AJ26" s="407"/>
      <c r="AK26" s="408" t="str">
        <f t="shared" si="9"/>
        <v/>
      </c>
      <c r="AL26" s="407"/>
      <c r="AM26" s="412"/>
      <c r="AN26" s="411">
        <v>1</v>
      </c>
      <c r="AO26" s="408">
        <f t="shared" si="10"/>
        <v>14</v>
      </c>
      <c r="AP26" s="410">
        <v>1</v>
      </c>
      <c r="AQ26" s="408">
        <f t="shared" si="11"/>
        <v>14</v>
      </c>
      <c r="AR26" s="410">
        <v>2</v>
      </c>
      <c r="AS26" s="409" t="s">
        <v>67</v>
      </c>
      <c r="AT26" s="407"/>
      <c r="AU26" s="408" t="str">
        <f t="shared" si="12"/>
        <v/>
      </c>
      <c r="AV26" s="407"/>
      <c r="AW26" s="408" t="str">
        <f t="shared" si="13"/>
        <v/>
      </c>
      <c r="AX26" s="407"/>
      <c r="AY26" s="407"/>
      <c r="AZ26" s="406">
        <f t="shared" si="14"/>
        <v>1</v>
      </c>
      <c r="BA26" s="408">
        <f t="shared" si="15"/>
        <v>14</v>
      </c>
      <c r="BB26" s="368">
        <f t="shared" si="16"/>
        <v>1</v>
      </c>
      <c r="BC26" s="408">
        <f t="shared" si="17"/>
        <v>14</v>
      </c>
      <c r="BD26" s="368">
        <f t="shared" si="18"/>
        <v>2</v>
      </c>
      <c r="BE26" s="421">
        <f t="shared" si="19"/>
        <v>2</v>
      </c>
      <c r="BF26" s="427" t="s">
        <v>154</v>
      </c>
      <c r="BG26" s="427" t="s">
        <v>221</v>
      </c>
    </row>
    <row r="27" spans="1:59" ht="15.75" customHeight="1" x14ac:dyDescent="0.3">
      <c r="A27" s="418" t="s">
        <v>229</v>
      </c>
      <c r="B27" s="422" t="s">
        <v>31</v>
      </c>
      <c r="C27" s="416" t="s">
        <v>228</v>
      </c>
      <c r="D27" s="415"/>
      <c r="E27" s="408" t="str">
        <f t="shared" si="20"/>
        <v/>
      </c>
      <c r="F27" s="415"/>
      <c r="G27" s="408" t="str">
        <f t="shared" si="21"/>
        <v/>
      </c>
      <c r="H27" s="415"/>
      <c r="I27" s="414"/>
      <c r="J27" s="411"/>
      <c r="K27" s="408" t="str">
        <f t="shared" si="0"/>
        <v/>
      </c>
      <c r="L27" s="407"/>
      <c r="M27" s="408" t="str">
        <f t="shared" si="1"/>
        <v/>
      </c>
      <c r="N27" s="407"/>
      <c r="O27" s="412"/>
      <c r="P27" s="407"/>
      <c r="Q27" s="408" t="str">
        <f t="shared" si="2"/>
        <v/>
      </c>
      <c r="R27" s="407"/>
      <c r="S27" s="408" t="str">
        <f t="shared" si="3"/>
        <v/>
      </c>
      <c r="T27" s="407"/>
      <c r="U27" s="413"/>
      <c r="V27" s="411"/>
      <c r="W27" s="408" t="str">
        <f t="shared" si="4"/>
        <v/>
      </c>
      <c r="X27" s="407"/>
      <c r="Y27" s="408" t="str">
        <f t="shared" si="5"/>
        <v/>
      </c>
      <c r="Z27" s="407"/>
      <c r="AA27" s="412"/>
      <c r="AB27" s="407"/>
      <c r="AC27" s="408" t="str">
        <f t="shared" si="6"/>
        <v/>
      </c>
      <c r="AD27" s="407"/>
      <c r="AE27" s="408" t="str">
        <f t="shared" si="7"/>
        <v/>
      </c>
      <c r="AF27" s="407"/>
      <c r="AG27" s="413"/>
      <c r="AH27" s="411"/>
      <c r="AI27" s="408" t="str">
        <f t="shared" si="8"/>
        <v/>
      </c>
      <c r="AJ27" s="407"/>
      <c r="AK27" s="408" t="str">
        <f t="shared" si="9"/>
        <v/>
      </c>
      <c r="AL27" s="407"/>
      <c r="AM27" s="412"/>
      <c r="AN27" s="411">
        <v>2</v>
      </c>
      <c r="AO27" s="408">
        <f t="shared" si="10"/>
        <v>28</v>
      </c>
      <c r="AP27" s="410">
        <v>3</v>
      </c>
      <c r="AQ27" s="408">
        <f t="shared" si="11"/>
        <v>42</v>
      </c>
      <c r="AR27" s="410">
        <v>5</v>
      </c>
      <c r="AS27" s="409" t="s">
        <v>67</v>
      </c>
      <c r="AT27" s="407"/>
      <c r="AU27" s="408" t="str">
        <f t="shared" si="12"/>
        <v/>
      </c>
      <c r="AV27" s="407"/>
      <c r="AW27" s="408" t="str">
        <f t="shared" si="13"/>
        <v/>
      </c>
      <c r="AX27" s="407"/>
      <c r="AY27" s="407"/>
      <c r="AZ27" s="406">
        <f t="shared" si="14"/>
        <v>2</v>
      </c>
      <c r="BA27" s="408">
        <f t="shared" si="15"/>
        <v>28</v>
      </c>
      <c r="BB27" s="368">
        <f t="shared" si="16"/>
        <v>3</v>
      </c>
      <c r="BC27" s="408">
        <f t="shared" si="17"/>
        <v>42</v>
      </c>
      <c r="BD27" s="368">
        <f t="shared" si="18"/>
        <v>5</v>
      </c>
      <c r="BE27" s="421">
        <f t="shared" si="19"/>
        <v>5</v>
      </c>
      <c r="BF27" s="427" t="s">
        <v>154</v>
      </c>
      <c r="BG27" s="427" t="s">
        <v>218</v>
      </c>
    </row>
    <row r="28" spans="1:59" ht="15.75" customHeight="1" x14ac:dyDescent="0.3">
      <c r="A28" s="418" t="s">
        <v>227</v>
      </c>
      <c r="B28" s="422" t="s">
        <v>31</v>
      </c>
      <c r="C28" s="416" t="s">
        <v>226</v>
      </c>
      <c r="D28" s="415"/>
      <c r="E28" s="408" t="str">
        <f t="shared" si="20"/>
        <v/>
      </c>
      <c r="F28" s="415"/>
      <c r="G28" s="408" t="str">
        <f t="shared" si="21"/>
        <v/>
      </c>
      <c r="H28" s="415"/>
      <c r="I28" s="414"/>
      <c r="J28" s="411"/>
      <c r="K28" s="408" t="str">
        <f t="shared" si="0"/>
        <v/>
      </c>
      <c r="L28" s="407"/>
      <c r="M28" s="408" t="str">
        <f t="shared" si="1"/>
        <v/>
      </c>
      <c r="N28" s="407"/>
      <c r="O28" s="412"/>
      <c r="P28" s="407"/>
      <c r="Q28" s="408" t="str">
        <f t="shared" si="2"/>
        <v/>
      </c>
      <c r="R28" s="407"/>
      <c r="S28" s="408" t="str">
        <f t="shared" si="3"/>
        <v/>
      </c>
      <c r="T28" s="407"/>
      <c r="U28" s="413"/>
      <c r="V28" s="411"/>
      <c r="W28" s="408" t="str">
        <f t="shared" si="4"/>
        <v/>
      </c>
      <c r="X28" s="407"/>
      <c r="Y28" s="408" t="str">
        <f t="shared" si="5"/>
        <v/>
      </c>
      <c r="Z28" s="407"/>
      <c r="AA28" s="412"/>
      <c r="AB28" s="407"/>
      <c r="AC28" s="408" t="str">
        <f t="shared" si="6"/>
        <v/>
      </c>
      <c r="AD28" s="407"/>
      <c r="AE28" s="408" t="str">
        <f t="shared" si="7"/>
        <v/>
      </c>
      <c r="AF28" s="407"/>
      <c r="AG28" s="413"/>
      <c r="AH28" s="411"/>
      <c r="AI28" s="408" t="str">
        <f t="shared" si="8"/>
        <v/>
      </c>
      <c r="AJ28" s="407"/>
      <c r="AK28" s="408" t="str">
        <f t="shared" si="9"/>
        <v/>
      </c>
      <c r="AL28" s="407"/>
      <c r="AM28" s="412"/>
      <c r="AN28" s="411"/>
      <c r="AO28" s="408" t="str">
        <f t="shared" si="10"/>
        <v/>
      </c>
      <c r="AP28" s="410"/>
      <c r="AQ28" s="408" t="str">
        <f t="shared" si="11"/>
        <v/>
      </c>
      <c r="AR28" s="410"/>
      <c r="AS28" s="409"/>
      <c r="AT28" s="407">
        <v>2</v>
      </c>
      <c r="AU28" s="408">
        <f t="shared" si="12"/>
        <v>28</v>
      </c>
      <c r="AV28" s="407">
        <v>2</v>
      </c>
      <c r="AW28" s="408">
        <f t="shared" si="13"/>
        <v>28</v>
      </c>
      <c r="AX28" s="407">
        <v>4</v>
      </c>
      <c r="AY28" s="407" t="s">
        <v>166</v>
      </c>
      <c r="AZ28" s="406">
        <f t="shared" si="14"/>
        <v>2</v>
      </c>
      <c r="BA28" s="408">
        <f t="shared" si="15"/>
        <v>28</v>
      </c>
      <c r="BB28" s="368">
        <f t="shared" si="16"/>
        <v>2</v>
      </c>
      <c r="BC28" s="408">
        <f t="shared" si="17"/>
        <v>28</v>
      </c>
      <c r="BD28" s="368">
        <f t="shared" si="18"/>
        <v>4</v>
      </c>
      <c r="BE28" s="421">
        <f t="shared" si="19"/>
        <v>4</v>
      </c>
      <c r="BF28" s="427" t="s">
        <v>154</v>
      </c>
      <c r="BG28" s="427" t="s">
        <v>225</v>
      </c>
    </row>
    <row r="29" spans="1:59" ht="15.75" customHeight="1" x14ac:dyDescent="0.3">
      <c r="A29" s="418" t="s">
        <v>224</v>
      </c>
      <c r="B29" s="422" t="s">
        <v>31</v>
      </c>
      <c r="C29" s="416" t="s">
        <v>259</v>
      </c>
      <c r="D29" s="415"/>
      <c r="E29" s="408" t="str">
        <f t="shared" si="20"/>
        <v/>
      </c>
      <c r="F29" s="415"/>
      <c r="G29" s="408" t="str">
        <f t="shared" si="21"/>
        <v/>
      </c>
      <c r="H29" s="415"/>
      <c r="I29" s="414"/>
      <c r="J29" s="411"/>
      <c r="K29" s="408" t="str">
        <f t="shared" si="0"/>
        <v/>
      </c>
      <c r="L29" s="407"/>
      <c r="M29" s="408" t="str">
        <f t="shared" si="1"/>
        <v/>
      </c>
      <c r="N29" s="407"/>
      <c r="O29" s="412"/>
      <c r="P29" s="407"/>
      <c r="Q29" s="408" t="str">
        <f t="shared" si="2"/>
        <v/>
      </c>
      <c r="R29" s="407"/>
      <c r="S29" s="408" t="str">
        <f t="shared" si="3"/>
        <v/>
      </c>
      <c r="T29" s="407"/>
      <c r="U29" s="413"/>
      <c r="V29" s="411"/>
      <c r="W29" s="408" t="str">
        <f t="shared" si="4"/>
        <v/>
      </c>
      <c r="X29" s="407"/>
      <c r="Y29" s="408" t="str">
        <f t="shared" si="5"/>
        <v/>
      </c>
      <c r="Z29" s="407"/>
      <c r="AA29" s="412"/>
      <c r="AB29" s="407"/>
      <c r="AC29" s="408" t="str">
        <f t="shared" si="6"/>
        <v/>
      </c>
      <c r="AD29" s="407"/>
      <c r="AE29" s="408" t="str">
        <f t="shared" si="7"/>
        <v/>
      </c>
      <c r="AF29" s="407"/>
      <c r="AG29" s="413"/>
      <c r="AH29" s="411"/>
      <c r="AI29" s="408" t="str">
        <f t="shared" si="8"/>
        <v/>
      </c>
      <c r="AJ29" s="407"/>
      <c r="AK29" s="408" t="str">
        <f t="shared" si="9"/>
        <v/>
      </c>
      <c r="AL29" s="407"/>
      <c r="AM29" s="412"/>
      <c r="AN29" s="411"/>
      <c r="AO29" s="408" t="str">
        <f t="shared" si="10"/>
        <v/>
      </c>
      <c r="AP29" s="410"/>
      <c r="AQ29" s="408" t="str">
        <f t="shared" si="11"/>
        <v/>
      </c>
      <c r="AR29" s="410"/>
      <c r="AS29" s="409"/>
      <c r="AT29" s="407">
        <v>2</v>
      </c>
      <c r="AU29" s="408">
        <f t="shared" si="12"/>
        <v>28</v>
      </c>
      <c r="AV29" s="407">
        <v>2</v>
      </c>
      <c r="AW29" s="408">
        <f t="shared" si="13"/>
        <v>28</v>
      </c>
      <c r="AX29" s="407">
        <v>4</v>
      </c>
      <c r="AY29" s="407" t="s">
        <v>166</v>
      </c>
      <c r="AZ29" s="406">
        <f t="shared" si="14"/>
        <v>2</v>
      </c>
      <c r="BA29" s="408">
        <f t="shared" si="15"/>
        <v>28</v>
      </c>
      <c r="BB29" s="368">
        <f t="shared" si="16"/>
        <v>2</v>
      </c>
      <c r="BC29" s="408">
        <f t="shared" si="17"/>
        <v>28</v>
      </c>
      <c r="BD29" s="368">
        <f t="shared" si="18"/>
        <v>4</v>
      </c>
      <c r="BE29" s="421">
        <f t="shared" si="19"/>
        <v>4</v>
      </c>
      <c r="BF29" s="427" t="s">
        <v>154</v>
      </c>
      <c r="BG29" s="427" t="s">
        <v>221</v>
      </c>
    </row>
    <row r="30" spans="1:59" s="2" customFormat="1" ht="15.75" customHeight="1" x14ac:dyDescent="0.3">
      <c r="A30" s="418" t="s">
        <v>223</v>
      </c>
      <c r="B30" s="422" t="s">
        <v>31</v>
      </c>
      <c r="C30" s="416" t="s">
        <v>222</v>
      </c>
      <c r="D30" s="415"/>
      <c r="E30" s="408" t="str">
        <f t="shared" si="20"/>
        <v/>
      </c>
      <c r="F30" s="415"/>
      <c r="G30" s="408" t="str">
        <f t="shared" si="21"/>
        <v/>
      </c>
      <c r="H30" s="415"/>
      <c r="I30" s="414"/>
      <c r="J30" s="411"/>
      <c r="K30" s="408" t="str">
        <f t="shared" si="0"/>
        <v/>
      </c>
      <c r="L30" s="407"/>
      <c r="M30" s="408" t="str">
        <f t="shared" si="1"/>
        <v/>
      </c>
      <c r="N30" s="407"/>
      <c r="O30" s="412"/>
      <c r="P30" s="407"/>
      <c r="Q30" s="408" t="str">
        <f t="shared" si="2"/>
        <v/>
      </c>
      <c r="R30" s="407"/>
      <c r="S30" s="408" t="str">
        <f t="shared" si="3"/>
        <v/>
      </c>
      <c r="T30" s="407"/>
      <c r="U30" s="413"/>
      <c r="V30" s="411"/>
      <c r="W30" s="408" t="str">
        <f t="shared" si="4"/>
        <v/>
      </c>
      <c r="X30" s="407"/>
      <c r="Y30" s="408" t="str">
        <f t="shared" si="5"/>
        <v/>
      </c>
      <c r="Z30" s="407"/>
      <c r="AA30" s="412"/>
      <c r="AB30" s="407"/>
      <c r="AC30" s="408" t="str">
        <f t="shared" si="6"/>
        <v/>
      </c>
      <c r="AD30" s="407"/>
      <c r="AE30" s="408" t="str">
        <f t="shared" si="7"/>
        <v/>
      </c>
      <c r="AF30" s="407"/>
      <c r="AG30" s="413"/>
      <c r="AH30" s="411"/>
      <c r="AI30" s="408" t="str">
        <f t="shared" si="8"/>
        <v/>
      </c>
      <c r="AJ30" s="407"/>
      <c r="AK30" s="408" t="str">
        <f t="shared" si="9"/>
        <v/>
      </c>
      <c r="AL30" s="407"/>
      <c r="AM30" s="412"/>
      <c r="AN30" s="411"/>
      <c r="AO30" s="408" t="str">
        <f t="shared" si="10"/>
        <v/>
      </c>
      <c r="AP30" s="410"/>
      <c r="AQ30" s="408" t="str">
        <f t="shared" si="11"/>
        <v/>
      </c>
      <c r="AR30" s="410"/>
      <c r="AS30" s="409"/>
      <c r="AT30" s="407">
        <v>1</v>
      </c>
      <c r="AU30" s="408">
        <f t="shared" si="12"/>
        <v>14</v>
      </c>
      <c r="AV30" s="407">
        <v>1</v>
      </c>
      <c r="AW30" s="408">
        <f t="shared" si="13"/>
        <v>14</v>
      </c>
      <c r="AX30" s="407">
        <v>2</v>
      </c>
      <c r="AY30" s="407" t="s">
        <v>67</v>
      </c>
      <c r="AZ30" s="406">
        <f t="shared" si="14"/>
        <v>1</v>
      </c>
      <c r="BA30" s="408">
        <f t="shared" si="15"/>
        <v>14</v>
      </c>
      <c r="BB30" s="368">
        <f t="shared" si="16"/>
        <v>1</v>
      </c>
      <c r="BC30" s="408">
        <f t="shared" si="17"/>
        <v>14</v>
      </c>
      <c r="BD30" s="368">
        <f t="shared" si="18"/>
        <v>2</v>
      </c>
      <c r="BE30" s="421">
        <f t="shared" si="19"/>
        <v>2</v>
      </c>
      <c r="BF30" s="427" t="s">
        <v>154</v>
      </c>
      <c r="BG30" s="402" t="s">
        <v>474</v>
      </c>
    </row>
    <row r="31" spans="1:59" s="63" customFormat="1" ht="15.75" customHeight="1" x14ac:dyDescent="0.3">
      <c r="A31" s="418" t="s">
        <v>220</v>
      </c>
      <c r="B31" s="422" t="s">
        <v>31</v>
      </c>
      <c r="C31" s="416" t="s">
        <v>219</v>
      </c>
      <c r="D31" s="415"/>
      <c r="E31" s="408" t="str">
        <f t="shared" si="20"/>
        <v/>
      </c>
      <c r="F31" s="415"/>
      <c r="G31" s="408" t="str">
        <f t="shared" si="21"/>
        <v/>
      </c>
      <c r="H31" s="415"/>
      <c r="I31" s="414"/>
      <c r="J31" s="411"/>
      <c r="K31" s="408" t="str">
        <f t="shared" si="0"/>
        <v/>
      </c>
      <c r="L31" s="407"/>
      <c r="M31" s="408" t="str">
        <f t="shared" si="1"/>
        <v/>
      </c>
      <c r="N31" s="407"/>
      <c r="O31" s="412"/>
      <c r="P31" s="407"/>
      <c r="Q31" s="408" t="str">
        <f t="shared" si="2"/>
        <v/>
      </c>
      <c r="R31" s="407"/>
      <c r="S31" s="408" t="str">
        <f t="shared" si="3"/>
        <v/>
      </c>
      <c r="T31" s="407"/>
      <c r="U31" s="413"/>
      <c r="V31" s="411"/>
      <c r="W31" s="408" t="str">
        <f t="shared" si="4"/>
        <v/>
      </c>
      <c r="X31" s="407"/>
      <c r="Y31" s="408" t="str">
        <f t="shared" si="5"/>
        <v/>
      </c>
      <c r="Z31" s="407"/>
      <c r="AA31" s="412"/>
      <c r="AB31" s="407"/>
      <c r="AC31" s="408" t="str">
        <f t="shared" si="6"/>
        <v/>
      </c>
      <c r="AD31" s="407"/>
      <c r="AE31" s="408" t="str">
        <f t="shared" si="7"/>
        <v/>
      </c>
      <c r="AF31" s="407"/>
      <c r="AG31" s="413"/>
      <c r="AH31" s="411"/>
      <c r="AI31" s="408" t="str">
        <f t="shared" si="8"/>
        <v/>
      </c>
      <c r="AJ31" s="407"/>
      <c r="AK31" s="408" t="str">
        <f t="shared" si="9"/>
        <v/>
      </c>
      <c r="AL31" s="407"/>
      <c r="AM31" s="412"/>
      <c r="AN31" s="411"/>
      <c r="AO31" s="408" t="str">
        <f t="shared" si="10"/>
        <v/>
      </c>
      <c r="AP31" s="410"/>
      <c r="AQ31" s="408" t="str">
        <f t="shared" si="11"/>
        <v/>
      </c>
      <c r="AR31" s="410"/>
      <c r="AS31" s="409"/>
      <c r="AT31" s="407">
        <v>1</v>
      </c>
      <c r="AU31" s="408">
        <f t="shared" si="12"/>
        <v>14</v>
      </c>
      <c r="AV31" s="407">
        <v>2</v>
      </c>
      <c r="AW31" s="408">
        <f t="shared" si="13"/>
        <v>28</v>
      </c>
      <c r="AX31" s="407">
        <v>3</v>
      </c>
      <c r="AY31" s="407" t="s">
        <v>67</v>
      </c>
      <c r="AZ31" s="406">
        <f t="shared" si="14"/>
        <v>1</v>
      </c>
      <c r="BA31" s="408">
        <f t="shared" si="15"/>
        <v>14</v>
      </c>
      <c r="BB31" s="368">
        <f t="shared" si="16"/>
        <v>2</v>
      </c>
      <c r="BC31" s="408">
        <f t="shared" si="17"/>
        <v>28</v>
      </c>
      <c r="BD31" s="368">
        <f t="shared" si="18"/>
        <v>3</v>
      </c>
      <c r="BE31" s="421">
        <f t="shared" si="19"/>
        <v>3</v>
      </c>
      <c r="BF31" s="427" t="s">
        <v>154</v>
      </c>
      <c r="BG31" s="427" t="s">
        <v>218</v>
      </c>
    </row>
    <row r="32" spans="1:59" s="127" customFormat="1" ht="15.75" customHeight="1" thickBot="1" x14ac:dyDescent="0.35">
      <c r="A32" s="200"/>
      <c r="B32" s="420"/>
      <c r="C32" s="419" t="s">
        <v>52</v>
      </c>
      <c r="D32" s="138">
        <f>SUM(D12:D31)</f>
        <v>0</v>
      </c>
      <c r="E32" s="138">
        <f>SUM(E12:E31)</f>
        <v>0</v>
      </c>
      <c r="F32" s="138">
        <f>SUM(F12:F31)</f>
        <v>0</v>
      </c>
      <c r="G32" s="138">
        <f>SUM(G12:G31)</f>
        <v>0</v>
      </c>
      <c r="H32" s="138">
        <f>SUM(H12:H31)</f>
        <v>0</v>
      </c>
      <c r="I32" s="210" t="s">
        <v>17</v>
      </c>
      <c r="J32" s="138">
        <f>SUM(J12:J31)</f>
        <v>0</v>
      </c>
      <c r="K32" s="138">
        <f>SUM(K12:K31)</f>
        <v>0</v>
      </c>
      <c r="L32" s="138">
        <f>SUM(L12:L31)</f>
        <v>0</v>
      </c>
      <c r="M32" s="138">
        <f>SUM(M12:M31)</f>
        <v>0</v>
      </c>
      <c r="N32" s="138">
        <f>SUM(N12:N31)</f>
        <v>0</v>
      </c>
      <c r="O32" s="210" t="s">
        <v>17</v>
      </c>
      <c r="P32" s="138">
        <f>SUM(P12:P31)</f>
        <v>0</v>
      </c>
      <c r="Q32" s="138">
        <f>SUM(Q12:Q31)</f>
        <v>0</v>
      </c>
      <c r="R32" s="138">
        <f>SUM(R12:R31)</f>
        <v>0</v>
      </c>
      <c r="S32" s="138">
        <f>SUM(S12:S31)</f>
        <v>0</v>
      </c>
      <c r="T32" s="138">
        <f>SUM(T12:T31)</f>
        <v>0</v>
      </c>
      <c r="U32" s="210" t="s">
        <v>17</v>
      </c>
      <c r="V32" s="138">
        <f>SUM(V12:V31)</f>
        <v>0</v>
      </c>
      <c r="W32" s="138">
        <f>SUM(W12:W31)</f>
        <v>0</v>
      </c>
      <c r="X32" s="138">
        <f>SUM(X12:X31)</f>
        <v>0</v>
      </c>
      <c r="Y32" s="138">
        <f>SUM(Y12:Y31)</f>
        <v>0</v>
      </c>
      <c r="Z32" s="138">
        <f>SUM(Z12:Z31)</f>
        <v>0</v>
      </c>
      <c r="AA32" s="210" t="s">
        <v>17</v>
      </c>
      <c r="AB32" s="138">
        <f>SUM(AB12:AB31)</f>
        <v>14</v>
      </c>
      <c r="AC32" s="138">
        <f>SUM(AC12:AC31)</f>
        <v>196</v>
      </c>
      <c r="AD32" s="138">
        <f>SUM(AD12:AD31)</f>
        <v>8</v>
      </c>
      <c r="AE32" s="138">
        <f>SUM(AE12:AE31)</f>
        <v>112</v>
      </c>
      <c r="AF32" s="138">
        <f>SUM(AF12:AF31)</f>
        <v>22</v>
      </c>
      <c r="AG32" s="210" t="s">
        <v>17</v>
      </c>
      <c r="AH32" s="138">
        <f>SUM(AH12:AH31)</f>
        <v>13</v>
      </c>
      <c r="AI32" s="138">
        <f>SUM(AI12:AI31)</f>
        <v>182</v>
      </c>
      <c r="AJ32" s="138">
        <f>SUM(AJ12:AJ31)</f>
        <v>8</v>
      </c>
      <c r="AK32" s="138">
        <f>SUM(AK12:AK31)</f>
        <v>112</v>
      </c>
      <c r="AL32" s="138">
        <f>SUM(AL12:AL31)</f>
        <v>20</v>
      </c>
      <c r="AM32" s="210" t="s">
        <v>17</v>
      </c>
      <c r="AN32" s="138">
        <f>SUM(AN12:AN31)</f>
        <v>11</v>
      </c>
      <c r="AO32" s="138">
        <f>SUM(AO12:AO31)</f>
        <v>154</v>
      </c>
      <c r="AP32" s="138">
        <f>SUM(AP12:AP31)</f>
        <v>10</v>
      </c>
      <c r="AQ32" s="138">
        <f>SUM(AQ12:AQ31)</f>
        <v>140</v>
      </c>
      <c r="AR32" s="138">
        <f>SUM(AR12:AR31)</f>
        <v>20</v>
      </c>
      <c r="AS32" s="210" t="s">
        <v>17</v>
      </c>
      <c r="AT32" s="138">
        <f>SUM(AT12:AT31)</f>
        <v>6</v>
      </c>
      <c r="AU32" s="138">
        <f>SUM(AU12:AU31)</f>
        <v>84</v>
      </c>
      <c r="AV32" s="138">
        <f>SUM(AV12:AV31)</f>
        <v>7</v>
      </c>
      <c r="AW32" s="138">
        <f>SUM(AW12:AW31)</f>
        <v>98</v>
      </c>
      <c r="AX32" s="138">
        <f>SUM(AX12:AX31)</f>
        <v>13</v>
      </c>
      <c r="AY32" s="210" t="s">
        <v>17</v>
      </c>
      <c r="AZ32" s="138">
        <f t="shared" ref="AZ32:BE32" si="22">SUM(AZ12:AZ31)</f>
        <v>44</v>
      </c>
      <c r="BA32" s="138">
        <f t="shared" si="22"/>
        <v>616</v>
      </c>
      <c r="BB32" s="138">
        <f t="shared" si="22"/>
        <v>33</v>
      </c>
      <c r="BC32" s="138">
        <f t="shared" si="22"/>
        <v>462</v>
      </c>
      <c r="BD32" s="138">
        <f t="shared" si="22"/>
        <v>75</v>
      </c>
      <c r="BE32" s="138">
        <f t="shared" si="22"/>
        <v>77</v>
      </c>
    </row>
    <row r="33" spans="1:59" s="127" customFormat="1" ht="15.75" customHeight="1" thickBot="1" x14ac:dyDescent="0.35">
      <c r="A33" s="181"/>
      <c r="B33" s="182"/>
      <c r="C33" s="125" t="s">
        <v>41</v>
      </c>
      <c r="D33" s="126">
        <f>D10+D32</f>
        <v>12</v>
      </c>
      <c r="E33" s="126">
        <f>E10+E32</f>
        <v>168</v>
      </c>
      <c r="F33" s="126">
        <f>F10+F32</f>
        <v>20</v>
      </c>
      <c r="G33" s="126">
        <f>G10+G32</f>
        <v>288</v>
      </c>
      <c r="H33" s="126">
        <f>H10+H32</f>
        <v>28</v>
      </c>
      <c r="I33" s="211" t="s">
        <v>17</v>
      </c>
      <c r="J33" s="126">
        <f>J10+J32</f>
        <v>14</v>
      </c>
      <c r="K33" s="126">
        <f>K10+K32</f>
        <v>196</v>
      </c>
      <c r="L33" s="126">
        <f>L10+L32</f>
        <v>20</v>
      </c>
      <c r="M33" s="126">
        <f>M10+M32</f>
        <v>290</v>
      </c>
      <c r="N33" s="126">
        <f>N10+N32</f>
        <v>27</v>
      </c>
      <c r="O33" s="211" t="s">
        <v>17</v>
      </c>
      <c r="P33" s="126">
        <f>P10+P32</f>
        <v>11</v>
      </c>
      <c r="Q33" s="126">
        <f>Q10+Q32</f>
        <v>154</v>
      </c>
      <c r="R33" s="126">
        <f>R10+R32</f>
        <v>21</v>
      </c>
      <c r="S33" s="126">
        <f>S10+S32</f>
        <v>302</v>
      </c>
      <c r="T33" s="126">
        <f>T10+T32</f>
        <v>31</v>
      </c>
      <c r="U33" s="211" t="s">
        <v>17</v>
      </c>
      <c r="V33" s="126">
        <f>V10+V32</f>
        <v>16</v>
      </c>
      <c r="W33" s="126">
        <f>W10+W32</f>
        <v>224</v>
      </c>
      <c r="X33" s="126">
        <f>X10+X32</f>
        <v>17</v>
      </c>
      <c r="Y33" s="126">
        <f>Y10+Y32</f>
        <v>238</v>
      </c>
      <c r="Z33" s="126">
        <f>Z10+Z32</f>
        <v>31</v>
      </c>
      <c r="AA33" s="211" t="s">
        <v>17</v>
      </c>
      <c r="AB33" s="126">
        <f>AB10+AB32</f>
        <v>17</v>
      </c>
      <c r="AC33" s="126">
        <f>AC10+AC32</f>
        <v>238</v>
      </c>
      <c r="AD33" s="126">
        <f>AD10+AD32</f>
        <v>13</v>
      </c>
      <c r="AE33" s="126">
        <f>AE10+AE32</f>
        <v>182</v>
      </c>
      <c r="AF33" s="126">
        <f>AF10+AF32</f>
        <v>27</v>
      </c>
      <c r="AG33" s="211" t="s">
        <v>17</v>
      </c>
      <c r="AH33" s="126">
        <f>AH10+AH32</f>
        <v>17</v>
      </c>
      <c r="AI33" s="126">
        <f>AI10+AI32</f>
        <v>238</v>
      </c>
      <c r="AJ33" s="126">
        <f>AJ10+AJ32</f>
        <v>19</v>
      </c>
      <c r="AK33" s="126">
        <f>AK10+AK32</f>
        <v>272</v>
      </c>
      <c r="AL33" s="126">
        <f>AL10+AL32</f>
        <v>33</v>
      </c>
      <c r="AM33" s="211" t="s">
        <v>17</v>
      </c>
      <c r="AN33" s="126">
        <f>AN10+AN32</f>
        <v>14</v>
      </c>
      <c r="AO33" s="126">
        <f>AO10+AO32</f>
        <v>196</v>
      </c>
      <c r="AP33" s="126">
        <f>AP10+AP32</f>
        <v>20</v>
      </c>
      <c r="AQ33" s="126">
        <f>AQ10+AQ32</f>
        <v>286</v>
      </c>
      <c r="AR33" s="126">
        <f>AR10+AR32</f>
        <v>33</v>
      </c>
      <c r="AS33" s="211" t="s">
        <v>17</v>
      </c>
      <c r="AT33" s="126">
        <f>AT10+AT32</f>
        <v>8</v>
      </c>
      <c r="AU33" s="126">
        <f>AU10+AU32</f>
        <v>112</v>
      </c>
      <c r="AV33" s="126">
        <f>AV10+AV32</f>
        <v>27</v>
      </c>
      <c r="AW33" s="126">
        <f>AW10+AW32</f>
        <v>394</v>
      </c>
      <c r="AX33" s="126">
        <f>AX10+AX32</f>
        <v>30</v>
      </c>
      <c r="AY33" s="211" t="s">
        <v>17</v>
      </c>
      <c r="AZ33" s="139">
        <f t="shared" ref="AZ33:BE33" si="23">AZ10+AZ32</f>
        <v>109</v>
      </c>
      <c r="BA33" s="139">
        <f t="shared" si="23"/>
        <v>1526</v>
      </c>
      <c r="BB33" s="139">
        <f t="shared" si="23"/>
        <v>157</v>
      </c>
      <c r="BC33" s="139">
        <f t="shared" si="23"/>
        <v>2240</v>
      </c>
      <c r="BD33" s="139">
        <f t="shared" si="23"/>
        <v>240</v>
      </c>
      <c r="BE33" s="139">
        <f t="shared" si="23"/>
        <v>266</v>
      </c>
    </row>
    <row r="34" spans="1:59" ht="18.75" customHeight="1" x14ac:dyDescent="0.3">
      <c r="A34" s="140"/>
      <c r="B34" s="141"/>
      <c r="C34" s="142" t="s">
        <v>16</v>
      </c>
      <c r="D34" s="703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3"/>
      <c r="AC34" s="704"/>
      <c r="AD34" s="704"/>
      <c r="AE34" s="704"/>
      <c r="AF34" s="704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704"/>
      <c r="AU34" s="704"/>
      <c r="AV34" s="704"/>
      <c r="AW34" s="704"/>
      <c r="AX34" s="704"/>
      <c r="AY34" s="704"/>
      <c r="AZ34" s="707"/>
      <c r="BA34" s="708"/>
      <c r="BB34" s="708"/>
      <c r="BC34" s="708"/>
      <c r="BD34" s="708"/>
      <c r="BE34" s="708"/>
      <c r="BF34" s="401"/>
      <c r="BG34" s="401"/>
    </row>
    <row r="35" spans="1:59" s="100" customFormat="1" ht="15.75" customHeight="1" x14ac:dyDescent="0.3">
      <c r="A35" s="463" t="s">
        <v>350</v>
      </c>
      <c r="B35" s="417" t="s">
        <v>15</v>
      </c>
      <c r="C35" s="51" t="s">
        <v>351</v>
      </c>
      <c r="D35" s="415"/>
      <c r="E35" s="408" t="str">
        <f>IF(D35*14=0,"",D35*14)</f>
        <v/>
      </c>
      <c r="F35" s="415"/>
      <c r="G35" s="408" t="str">
        <f>IF(F35*14=0,"",F35*14)</f>
        <v/>
      </c>
      <c r="H35" s="415"/>
      <c r="I35" s="414"/>
      <c r="J35" s="411"/>
      <c r="K35" s="408" t="str">
        <f>IF(J35*14=0,"",J35*14)</f>
        <v/>
      </c>
      <c r="L35" s="407"/>
      <c r="M35" s="408" t="str">
        <f>IF(L35*14=0,"",L35*14)</f>
        <v/>
      </c>
      <c r="N35" s="407"/>
      <c r="O35" s="412"/>
      <c r="P35" s="407"/>
      <c r="Q35" s="408" t="str">
        <f>IF(P35*14=0,"",P35*14)</f>
        <v/>
      </c>
      <c r="R35" s="407"/>
      <c r="S35" s="408" t="str">
        <f>IF(R35*14=0,"",R35*14)</f>
        <v/>
      </c>
      <c r="T35" s="407"/>
      <c r="U35" s="413"/>
      <c r="V35" s="411"/>
      <c r="W35" s="408" t="str">
        <f>IF(V35*14=0,"",V35*14)</f>
        <v/>
      </c>
      <c r="X35" s="407"/>
      <c r="Y35" s="408" t="str">
        <f>IF(X35*14=0,"",X35*14)</f>
        <v/>
      </c>
      <c r="Z35" s="407"/>
      <c r="AA35" s="412"/>
      <c r="AB35" s="407"/>
      <c r="AC35" s="408" t="str">
        <f>IF(AB35*14=0,"",AB35*14)</f>
        <v/>
      </c>
      <c r="AD35" s="407"/>
      <c r="AE35" s="408" t="str">
        <f>IF(AD35*14=0,"",AD35*14)</f>
        <v/>
      </c>
      <c r="AF35" s="407"/>
      <c r="AG35" s="413"/>
      <c r="AH35" s="411"/>
      <c r="AI35" s="408" t="str">
        <f>IF(AH35*14=0,"",AH35*14)</f>
        <v/>
      </c>
      <c r="AJ35" s="407"/>
      <c r="AK35" s="408" t="str">
        <f>IF(AJ35*14=0,"",AJ35*14)</f>
        <v/>
      </c>
      <c r="AL35" s="407"/>
      <c r="AM35" s="412"/>
      <c r="AN35" s="411"/>
      <c r="AO35" s="408" t="str">
        <f>IF(AN35*14=0,"",AN35*14)</f>
        <v/>
      </c>
      <c r="AP35" s="410"/>
      <c r="AQ35" s="408" t="str">
        <f>IF(AP35*14=0,"",AP35*14)</f>
        <v/>
      </c>
      <c r="AR35" s="410"/>
      <c r="AS35" s="409"/>
      <c r="AT35" s="407"/>
      <c r="AU35" s="408" t="str">
        <f>IF(AT35*14=0,"",AT35*14)</f>
        <v/>
      </c>
      <c r="AV35" s="407"/>
      <c r="AW35" s="408" t="str">
        <f>IF(AV35*14=0,"",AV35*14)</f>
        <v/>
      </c>
      <c r="AX35" s="407"/>
      <c r="AY35" s="407"/>
      <c r="AZ35" s="406" t="str">
        <f>IF(D35+J35+P35+V35+AB35+AH35+AN35+AT35=0,"",D35+J35+P35+V35+AB35+AH35+AN35+AT35)</f>
        <v/>
      </c>
      <c r="BA35" s="405" t="str">
        <f>IF((P35+V35+AB35+AH35+AN35+AT35)*14=0,"",(P35+V35+AB35+AH35+AN35+AT35)*14)</f>
        <v/>
      </c>
      <c r="BB35" s="368" t="str">
        <f>IF(F35+L35+R35+X35+AD35+AJ35+AP35+AV35=0,"",F35+L35+R35+X35+AD35+AJ35+AP35+AV35)</f>
        <v/>
      </c>
      <c r="BC35" s="408" t="str">
        <f>IF((L35+F35+R35+X35+AD35+AJ35+AP35+AV35)*14=0,"",(L35+F35+R35+X35+AD35+AJ35+AP35+AV35)*14)</f>
        <v/>
      </c>
      <c r="BD35" s="404" t="s">
        <v>17</v>
      </c>
      <c r="BE35" s="403" t="str">
        <f>IF(D35+F35+L35+J35+P35+R35+V35+X35+AB35+AD35+AH35+AJ35+AN35+AP35+AT35+AV35=0,"",D35+F35+L35+J35+P35+R35+V35+X35+AB35+AD35+AH35+AJ35+AN35+AP35+AT35+AV35)</f>
        <v/>
      </c>
      <c r="BF35" s="427" t="s">
        <v>154</v>
      </c>
      <c r="BG35" s="402" t="s">
        <v>221</v>
      </c>
    </row>
    <row r="36" spans="1:59" s="100" customFormat="1" ht="15.75" customHeight="1" x14ac:dyDescent="0.3">
      <c r="A36" s="463" t="s">
        <v>354</v>
      </c>
      <c r="B36" s="417" t="s">
        <v>15</v>
      </c>
      <c r="C36" s="51" t="s">
        <v>352</v>
      </c>
      <c r="D36" s="415"/>
      <c r="E36" s="408" t="str">
        <f>IF(D36*14=0,"",D36*14)</f>
        <v/>
      </c>
      <c r="F36" s="415"/>
      <c r="G36" s="408" t="str">
        <f>IF(F36*14=0,"",F36*14)</f>
        <v/>
      </c>
      <c r="H36" s="415"/>
      <c r="I36" s="414"/>
      <c r="J36" s="411"/>
      <c r="K36" s="408" t="str">
        <f>IF(J36*14=0,"",J36*14)</f>
        <v/>
      </c>
      <c r="L36" s="407"/>
      <c r="M36" s="408" t="str">
        <f>IF(L36*14=0,"",L36*14)</f>
        <v/>
      </c>
      <c r="N36" s="407"/>
      <c r="O36" s="412"/>
      <c r="P36" s="407"/>
      <c r="Q36" s="408" t="str">
        <f>IF(P36*14=0,"",P36*14)</f>
        <v/>
      </c>
      <c r="R36" s="407"/>
      <c r="S36" s="408" t="str">
        <f>IF(R36*14=0,"",R36*14)</f>
        <v/>
      </c>
      <c r="T36" s="407"/>
      <c r="U36" s="413"/>
      <c r="V36" s="411"/>
      <c r="W36" s="408" t="str">
        <f>IF(V36*14=0,"",V36*14)</f>
        <v/>
      </c>
      <c r="X36" s="407"/>
      <c r="Y36" s="408" t="str">
        <f>IF(X36*14=0,"",X36*14)</f>
        <v/>
      </c>
      <c r="Z36" s="407"/>
      <c r="AA36" s="412"/>
      <c r="AB36" s="407"/>
      <c r="AC36" s="408" t="str">
        <f>IF(AB36*14=0,"",AB36*14)</f>
        <v/>
      </c>
      <c r="AD36" s="407"/>
      <c r="AE36" s="408" t="str">
        <f>IF(AD36*14=0,"",AD36*14)</f>
        <v/>
      </c>
      <c r="AF36" s="407"/>
      <c r="AG36" s="413"/>
      <c r="AH36" s="411"/>
      <c r="AI36" s="408" t="str">
        <f>IF(AH36*14=0,"",AH36*14)</f>
        <v/>
      </c>
      <c r="AJ36" s="407"/>
      <c r="AK36" s="408" t="str">
        <f>IF(AJ36*14=0,"",AJ36*14)</f>
        <v/>
      </c>
      <c r="AL36" s="407"/>
      <c r="AM36" s="412"/>
      <c r="AN36" s="411"/>
      <c r="AO36" s="408" t="str">
        <f>IF(AN36*14=0,"",AN36*14)</f>
        <v/>
      </c>
      <c r="AP36" s="410"/>
      <c r="AQ36" s="408" t="str">
        <f>IF(AP36*14=0,"",AP36*14)</f>
        <v/>
      </c>
      <c r="AR36" s="410"/>
      <c r="AS36" s="409"/>
      <c r="AT36" s="407"/>
      <c r="AU36" s="408" t="str">
        <f>IF(AT36*14=0,"",AT36*14)</f>
        <v/>
      </c>
      <c r="AV36" s="407"/>
      <c r="AW36" s="408" t="str">
        <f>IF(AV36*14=0,"",AV36*14)</f>
        <v/>
      </c>
      <c r="AX36" s="407"/>
      <c r="AY36" s="407"/>
      <c r="AZ36" s="406" t="str">
        <f>IF(D36+J36+P36+V36+AB36+AH36+AN36+AT36=0,"",D36+J36+P36+V36+AB36+AH36+AN36+AT36)</f>
        <v/>
      </c>
      <c r="BA36" s="405" t="str">
        <f>IF((P36+V36+AB36+AH36+AN36+AT36)*14=0,"",(P36+V36+AB36+AH36+AN36+AT36)*14)</f>
        <v/>
      </c>
      <c r="BB36" s="368" t="str">
        <f>IF(F36+L36+R36+X36+AD36+AJ36+AP36+AV36=0,"",F36+L36+R36+X36+AD36+AJ36+AP36+AV36)</f>
        <v/>
      </c>
      <c r="BC36" s="408" t="str">
        <f>IF((L36+F36+R36+X36+AD36+AJ36+AP36+AV36)*14=0,"",(L36+F36+R36+X36+AD36+AJ36+AP36+AV36)*14)</f>
        <v/>
      </c>
      <c r="BD36" s="404" t="s">
        <v>17</v>
      </c>
      <c r="BE36" s="403" t="str">
        <f>IF(D36+F36+L36+J36+P36+R36+V36+X36+AB36+AD36+AH36+AJ36+AN36+AP36+AT36+AV36=0,"",D36+F36+L36+J36+P36+R36+V36+X36+AB36+AD36+AH36+AJ36+AN36+AP36+AT36+AV36)</f>
        <v/>
      </c>
      <c r="BF36" s="427" t="s">
        <v>154</v>
      </c>
      <c r="BG36" s="402" t="s">
        <v>221</v>
      </c>
    </row>
    <row r="37" spans="1:59" s="100" customFormat="1" ht="15.75" customHeight="1" thickBot="1" x14ac:dyDescent="0.35">
      <c r="A37" s="549"/>
      <c r="B37" s="550"/>
      <c r="C37" s="551"/>
      <c r="D37" s="415"/>
      <c r="E37" s="408" t="str">
        <f>IF(D37*14=0,"",D37*14)</f>
        <v/>
      </c>
      <c r="F37" s="415"/>
      <c r="G37" s="408" t="str">
        <f>IF(F37*14=0,"",F37*14)</f>
        <v/>
      </c>
      <c r="H37" s="415"/>
      <c r="I37" s="414"/>
      <c r="J37" s="411"/>
      <c r="K37" s="408" t="str">
        <f>IF(J37*14=0,"",J37*14)</f>
        <v/>
      </c>
      <c r="L37" s="407"/>
      <c r="M37" s="408" t="str">
        <f>IF(L37*14=0,"",L37*14)</f>
        <v/>
      </c>
      <c r="N37" s="407"/>
      <c r="O37" s="412"/>
      <c r="P37" s="407"/>
      <c r="Q37" s="408" t="str">
        <f>IF(P37*14=0,"",P37*14)</f>
        <v/>
      </c>
      <c r="R37" s="407"/>
      <c r="S37" s="408" t="str">
        <f>IF(R37*14=0,"",R37*14)</f>
        <v/>
      </c>
      <c r="T37" s="407"/>
      <c r="U37" s="413"/>
      <c r="V37" s="411"/>
      <c r="W37" s="408" t="str">
        <f>IF(V37*14=0,"",V37*14)</f>
        <v/>
      </c>
      <c r="X37" s="407"/>
      <c r="Y37" s="408" t="str">
        <f>IF(X37*14=0,"",X37*14)</f>
        <v/>
      </c>
      <c r="Z37" s="407"/>
      <c r="AA37" s="412"/>
      <c r="AB37" s="407"/>
      <c r="AC37" s="408" t="str">
        <f>IF(AB37*14=0,"",AB37*14)</f>
        <v/>
      </c>
      <c r="AD37" s="407"/>
      <c r="AE37" s="408" t="str">
        <f>IF(AD37*14=0,"",AD37*14)</f>
        <v/>
      </c>
      <c r="AF37" s="407"/>
      <c r="AG37" s="413"/>
      <c r="AH37" s="411"/>
      <c r="AI37" s="408" t="str">
        <f>IF(AH37*14=0,"",AH37*14)</f>
        <v/>
      </c>
      <c r="AJ37" s="407"/>
      <c r="AK37" s="408" t="str">
        <f>IF(AJ37*14=0,"",AJ37*14)</f>
        <v/>
      </c>
      <c r="AL37" s="407"/>
      <c r="AM37" s="412"/>
      <c r="AN37" s="411"/>
      <c r="AO37" s="408" t="str">
        <f>IF(AN37*14=0,"",AN37*14)</f>
        <v/>
      </c>
      <c r="AP37" s="410"/>
      <c r="AQ37" s="408" t="str">
        <f>IF(AP37*14=0,"",AP37*14)</f>
        <v/>
      </c>
      <c r="AR37" s="410"/>
      <c r="AS37" s="409"/>
      <c r="AT37" s="407"/>
      <c r="AU37" s="408" t="str">
        <f>IF(AT37*14=0,"",AT37*14)</f>
        <v/>
      </c>
      <c r="AV37" s="407"/>
      <c r="AW37" s="408" t="str">
        <f>IF(AV37*14=0,"",AV37*14)</f>
        <v/>
      </c>
      <c r="AX37" s="407"/>
      <c r="AY37" s="407"/>
      <c r="AZ37" s="406" t="str">
        <f>IF(D37+J37+P37+V37+AB37+AH37+AN37+AT37=0,"",D37+J37+P37+V37+AB37+AH37+AN37+AT37)</f>
        <v/>
      </c>
      <c r="BA37" s="405" t="str">
        <f>IF((P37+V37+AB37+AH37+AN37+AT37)*14=0,"",(P37+V37+AB37+AH37+AN37+AT37)*14)</f>
        <v/>
      </c>
      <c r="BB37" s="368" t="str">
        <f>IF(F37+L37+R37+X37+AD37+AJ37+AP37+AV37=0,"",F37+L37+R37+X37+AD37+AJ37+AP37+AV37)</f>
        <v/>
      </c>
      <c r="BC37" s="405" t="str">
        <f>IF((L37+F37+R37+X37+AD37+AJ37+AP37+AV37)*14=0,"",(L37+F37+R37+X37+AD37+AJ37+AP37+AV37)*14)</f>
        <v/>
      </c>
      <c r="BD37" s="404" t="s">
        <v>17</v>
      </c>
      <c r="BE37" s="403" t="str">
        <f>IF(D37+F37+L37+J37+P37+R37+V37+X37+AB37+AD37+AH37+AJ37+AN37+AP37+AT37+AV37=0,"",D37+F37+L37+J37+P37+R37+V37+X37+AB37+AD37+AH37+AJ37+AN37+AP37+AT37+AV37)</f>
        <v/>
      </c>
      <c r="BF37" s="402"/>
      <c r="BG37" s="402"/>
    </row>
    <row r="38" spans="1:59" ht="15.75" customHeight="1" thickBot="1" x14ac:dyDescent="0.35">
      <c r="A38" s="143"/>
      <c r="B38" s="144"/>
      <c r="C38" s="145" t="s">
        <v>18</v>
      </c>
      <c r="D38" s="146">
        <f>SUM(D35:D37)</f>
        <v>0</v>
      </c>
      <c r="E38" s="147" t="str">
        <f>IF(D38*14=0,"",D38*14)</f>
        <v/>
      </c>
      <c r="F38" s="148">
        <f>SUM(F35:F37)</f>
        <v>0</v>
      </c>
      <c r="G38" s="147" t="str">
        <f>IF(F38*14=0,"",F38*14)</f>
        <v/>
      </c>
      <c r="H38" s="149" t="s">
        <v>17</v>
      </c>
      <c r="I38" s="150" t="s">
        <v>17</v>
      </c>
      <c r="J38" s="151">
        <f>SUM(J35:J37)</f>
        <v>0</v>
      </c>
      <c r="K38" s="147" t="str">
        <f>IF(J38*14=0,"",J38*14)</f>
        <v/>
      </c>
      <c r="L38" s="148">
        <f>SUM(L35:L37)</f>
        <v>0</v>
      </c>
      <c r="M38" s="147" t="str">
        <f>IF(L38*14=0,"",L38*14)</f>
        <v/>
      </c>
      <c r="N38" s="149" t="s">
        <v>17</v>
      </c>
      <c r="O38" s="150" t="s">
        <v>17</v>
      </c>
      <c r="P38" s="146">
        <f>SUM(P35:P37)</f>
        <v>0</v>
      </c>
      <c r="Q38" s="147" t="str">
        <f>IF(P38*14=0,"",P38*14)</f>
        <v/>
      </c>
      <c r="R38" s="148">
        <f>SUM(R35:R37)</f>
        <v>0</v>
      </c>
      <c r="S38" s="147" t="str">
        <f>IF(R38*14=0,"",R38*14)</f>
        <v/>
      </c>
      <c r="T38" s="152" t="s">
        <v>17</v>
      </c>
      <c r="U38" s="150" t="s">
        <v>17</v>
      </c>
      <c r="V38" s="151">
        <f>SUM(V35:V37)</f>
        <v>0</v>
      </c>
      <c r="W38" s="147" t="str">
        <f>IF(V38*14=0,"",V38*14)</f>
        <v/>
      </c>
      <c r="X38" s="148">
        <f>SUM(X35:X37)</f>
        <v>0</v>
      </c>
      <c r="Y38" s="147" t="str">
        <f>IF(X38*14=0,"",X38*14)</f>
        <v/>
      </c>
      <c r="Z38" s="149" t="s">
        <v>17</v>
      </c>
      <c r="AA38" s="150" t="s">
        <v>17</v>
      </c>
      <c r="AB38" s="146">
        <f>SUM(AB35:AB37)</f>
        <v>0</v>
      </c>
      <c r="AC38" s="147" t="str">
        <f>IF(AB38*14=0,"",AB38*14)</f>
        <v/>
      </c>
      <c r="AD38" s="148">
        <f>SUM(AD35:AD37)</f>
        <v>0</v>
      </c>
      <c r="AE38" s="147" t="str">
        <f>IF(AD38*14=0,"",AD38*14)</f>
        <v/>
      </c>
      <c r="AF38" s="149" t="s">
        <v>17</v>
      </c>
      <c r="AG38" s="150" t="s">
        <v>17</v>
      </c>
      <c r="AH38" s="151">
        <f>SUM(AH35:AH37)</f>
        <v>0</v>
      </c>
      <c r="AI38" s="147" t="str">
        <f>IF(AH38*14=0,"",AH38*14)</f>
        <v/>
      </c>
      <c r="AJ38" s="148">
        <f>SUM(AJ35:AJ37)</f>
        <v>0</v>
      </c>
      <c r="AK38" s="147" t="str">
        <f>IF(AJ38*14=0,"",AJ38*14)</f>
        <v/>
      </c>
      <c r="AL38" s="149" t="s">
        <v>17</v>
      </c>
      <c r="AM38" s="150" t="s">
        <v>17</v>
      </c>
      <c r="AN38" s="146">
        <f>SUM(AN35:AN37)</f>
        <v>0</v>
      </c>
      <c r="AO38" s="147" t="str">
        <f>IF(AN38*14=0,"",AN38*14)</f>
        <v/>
      </c>
      <c r="AP38" s="148">
        <f>SUM(AP35:AP37)</f>
        <v>0</v>
      </c>
      <c r="AQ38" s="147" t="str">
        <f>IF(AP38*14=0,"",AP38*14)</f>
        <v/>
      </c>
      <c r="AR38" s="152" t="s">
        <v>17</v>
      </c>
      <c r="AS38" s="150" t="s">
        <v>17</v>
      </c>
      <c r="AT38" s="151">
        <f>SUM(AT35:AT37)</f>
        <v>0</v>
      </c>
      <c r="AU38" s="147" t="str">
        <f>IF(AT38*14=0,"",AT38*14)</f>
        <v/>
      </c>
      <c r="AV38" s="148">
        <f>SUM(AV35:AV37)</f>
        <v>0</v>
      </c>
      <c r="AW38" s="147" t="str">
        <f>IF(AV38*14=0,"",AV38*14)</f>
        <v/>
      </c>
      <c r="AX38" s="149" t="s">
        <v>17</v>
      </c>
      <c r="AY38" s="150" t="s">
        <v>17</v>
      </c>
      <c r="AZ38" s="153" t="str">
        <f>IF(D38+J38+P38+V38=0,"",D38+J38+P38+V38)</f>
        <v/>
      </c>
      <c r="BA38" s="227" t="str">
        <f>IF((P38+V38+AB38+AH38+AN38+AT38)*14=0,"",(P38+V38+AB38+AH38+AN38+AT38)*14)</f>
        <v/>
      </c>
      <c r="BB38" s="228" t="str">
        <f>IF(F38+L38+R38+X38=0,"",F38+L38+R38+X38)</f>
        <v/>
      </c>
      <c r="BC38" s="229" t="str">
        <f>IF((L38+F38+R38+X38+AD38+AJ38+AP38+AV38)*14=0,"",(L38+F38+R38+X38+AD38+AJ38+AP38+AV38)*14)</f>
        <v/>
      </c>
      <c r="BD38" s="149" t="s">
        <v>17</v>
      </c>
      <c r="BE38" s="154" t="s">
        <v>40</v>
      </c>
    </row>
    <row r="39" spans="1:59" ht="15.75" customHeight="1" thickBot="1" x14ac:dyDescent="0.35">
      <c r="A39" s="155"/>
      <c r="B39" s="156"/>
      <c r="C39" s="157" t="s">
        <v>42</v>
      </c>
      <c r="D39" s="158">
        <f>D33+D38</f>
        <v>12</v>
      </c>
      <c r="E39" s="159">
        <f>IF(D39*14=0,"",D39*14)</f>
        <v>168</v>
      </c>
      <c r="F39" s="160">
        <f>F33+F38</f>
        <v>20</v>
      </c>
      <c r="G39" s="159">
        <f>IF(F39*14=0,"",F39*14)</f>
        <v>280</v>
      </c>
      <c r="H39" s="161" t="s">
        <v>17</v>
      </c>
      <c r="I39" s="162" t="s">
        <v>17</v>
      </c>
      <c r="J39" s="163">
        <f>J33+J38</f>
        <v>14</v>
      </c>
      <c r="K39" s="159">
        <f>IF(J39*14=0,"",J39*14)</f>
        <v>196</v>
      </c>
      <c r="L39" s="160">
        <f>L33+L38</f>
        <v>20</v>
      </c>
      <c r="M39" s="159">
        <f>IF(L39*14=0,"",L39*14)</f>
        <v>280</v>
      </c>
      <c r="N39" s="161" t="s">
        <v>17</v>
      </c>
      <c r="O39" s="162" t="s">
        <v>17</v>
      </c>
      <c r="P39" s="158">
        <f>P33+P38</f>
        <v>11</v>
      </c>
      <c r="Q39" s="159">
        <f>IF(P39*14=0,"",P39*14)</f>
        <v>154</v>
      </c>
      <c r="R39" s="160">
        <f>R33+R38</f>
        <v>21</v>
      </c>
      <c r="S39" s="159">
        <f>IF(R39*14=0,"",R39*14)</f>
        <v>294</v>
      </c>
      <c r="T39" s="164" t="s">
        <v>17</v>
      </c>
      <c r="U39" s="162" t="s">
        <v>17</v>
      </c>
      <c r="V39" s="163">
        <f>V33+V38</f>
        <v>16</v>
      </c>
      <c r="W39" s="159">
        <f>IF(V39*14=0,"",V39*14)</f>
        <v>224</v>
      </c>
      <c r="X39" s="160">
        <f>X33+X38</f>
        <v>17</v>
      </c>
      <c r="Y39" s="159">
        <f>IF(X39*14=0,"",X39*14)</f>
        <v>238</v>
      </c>
      <c r="Z39" s="161" t="s">
        <v>17</v>
      </c>
      <c r="AA39" s="162" t="s">
        <v>17</v>
      </c>
      <c r="AB39" s="158">
        <f>AB33+AB38</f>
        <v>17</v>
      </c>
      <c r="AC39" s="159">
        <f>IF(AB39*14=0,"",AB39*14)</f>
        <v>238</v>
      </c>
      <c r="AD39" s="160">
        <f>AD33+AD38</f>
        <v>13</v>
      </c>
      <c r="AE39" s="159">
        <f>IF(AD39*14=0,"",AD39*14)</f>
        <v>182</v>
      </c>
      <c r="AF39" s="161" t="s">
        <v>17</v>
      </c>
      <c r="AG39" s="162" t="s">
        <v>17</v>
      </c>
      <c r="AH39" s="163">
        <f>AH33+AH38</f>
        <v>17</v>
      </c>
      <c r="AI39" s="159">
        <f>IF(AH39*14=0,"",AH39*14)</f>
        <v>238</v>
      </c>
      <c r="AJ39" s="160">
        <f>AJ33+AJ38</f>
        <v>19</v>
      </c>
      <c r="AK39" s="159">
        <f>IF(AJ39*14=0,"",AJ39*14)</f>
        <v>266</v>
      </c>
      <c r="AL39" s="161" t="s">
        <v>17</v>
      </c>
      <c r="AM39" s="162" t="s">
        <v>17</v>
      </c>
      <c r="AN39" s="158">
        <f>AN33+AN38</f>
        <v>14</v>
      </c>
      <c r="AO39" s="159">
        <f>IF(AN39*14=0,"",AN39*14)</f>
        <v>196</v>
      </c>
      <c r="AP39" s="160">
        <f>AP33+AP38</f>
        <v>20</v>
      </c>
      <c r="AQ39" s="159">
        <f>IF(AP39*14=0,"",AP39*14)</f>
        <v>280</v>
      </c>
      <c r="AR39" s="164" t="s">
        <v>17</v>
      </c>
      <c r="AS39" s="162" t="s">
        <v>17</v>
      </c>
      <c r="AT39" s="163">
        <f>AT33+AT38</f>
        <v>8</v>
      </c>
      <c r="AU39" s="159">
        <f>IF(AT39*14=0,"",AT39*14)</f>
        <v>112</v>
      </c>
      <c r="AV39" s="160">
        <f>AV33+AV38</f>
        <v>27</v>
      </c>
      <c r="AW39" s="159">
        <f>IF(AV39*14=0,"",AV39*14)</f>
        <v>378</v>
      </c>
      <c r="AX39" s="161" t="s">
        <v>17</v>
      </c>
      <c r="AY39" s="162" t="s">
        <v>17</v>
      </c>
      <c r="AZ39" s="165">
        <f>IF(D39+J39+P39+V39+AB39+AN39+AT39+AH39=0,"",D39+J39+P39+V39+AB39+AN39+AT39+AH39)</f>
        <v>109</v>
      </c>
      <c r="BA39" s="153">
        <f>IF(E39+K39+Q39+W39+AC39+AO39+AU39+AI39=0,"",E39+K39+Q39+W39+AC39+AO39+AU39+AI39)</f>
        <v>1526</v>
      </c>
      <c r="BB39" s="153">
        <f>IF(F39+L39+R39+X39+AD39+AP39+AV39+AJ39=0,"",F39+L39+R39+X39+AD39+AP39+AV39+AJ39)</f>
        <v>157</v>
      </c>
      <c r="BC39" s="231">
        <f>IF((L39+F39+R39+X39+AD39+AJ39+AP39+AV39)*14=0,"",(L39+F39+R39+X39+AD39+AJ39+AP39+AV39)*14)</f>
        <v>2198</v>
      </c>
      <c r="BD39" s="161" t="s">
        <v>17</v>
      </c>
      <c r="BE39" s="166" t="s">
        <v>40</v>
      </c>
    </row>
    <row r="40" spans="1:59" ht="15.75" customHeight="1" thickTop="1" x14ac:dyDescent="0.3">
      <c r="A40" s="167"/>
      <c r="B40" s="226"/>
      <c r="C40" s="168"/>
      <c r="D40" s="703"/>
      <c r="E40" s="704"/>
      <c r="F40" s="704"/>
      <c r="G40" s="704"/>
      <c r="H40" s="704"/>
      <c r="I40" s="704"/>
      <c r="J40" s="704"/>
      <c r="K40" s="704"/>
      <c r="L40" s="704"/>
      <c r="M40" s="704"/>
      <c r="N40" s="704"/>
      <c r="O40" s="704"/>
      <c r="P40" s="704"/>
      <c r="Q40" s="704"/>
      <c r="R40" s="704"/>
      <c r="S40" s="704"/>
      <c r="T40" s="704"/>
      <c r="U40" s="704"/>
      <c r="V40" s="704"/>
      <c r="W40" s="704"/>
      <c r="X40" s="704"/>
      <c r="Y40" s="704"/>
      <c r="Z40" s="704"/>
      <c r="AA40" s="704"/>
      <c r="AB40" s="703"/>
      <c r="AC40" s="704"/>
      <c r="AD40" s="704"/>
      <c r="AE40" s="704"/>
      <c r="AF40" s="704"/>
      <c r="AG40" s="704"/>
      <c r="AH40" s="704"/>
      <c r="AI40" s="704"/>
      <c r="AJ40" s="704"/>
      <c r="AK40" s="704"/>
      <c r="AL40" s="704"/>
      <c r="AM40" s="704"/>
      <c r="AN40" s="704"/>
      <c r="AO40" s="704"/>
      <c r="AP40" s="704"/>
      <c r="AQ40" s="704"/>
      <c r="AR40" s="704"/>
      <c r="AS40" s="704"/>
      <c r="AT40" s="704"/>
      <c r="AU40" s="704"/>
      <c r="AV40" s="704"/>
      <c r="AW40" s="704"/>
      <c r="AX40" s="704"/>
      <c r="AY40" s="704"/>
      <c r="AZ40" s="707"/>
      <c r="BA40" s="708"/>
      <c r="BB40" s="708"/>
      <c r="BC40" s="708"/>
      <c r="BD40" s="708"/>
      <c r="BE40" s="708"/>
      <c r="BF40" s="401"/>
      <c r="BG40" s="401"/>
    </row>
    <row r="41" spans="1:59" s="118" customFormat="1" ht="15.75" customHeight="1" x14ac:dyDescent="0.3">
      <c r="A41" s="530" t="s">
        <v>133</v>
      </c>
      <c r="B41" s="548" t="s">
        <v>15</v>
      </c>
      <c r="C41" s="542" t="s">
        <v>353</v>
      </c>
      <c r="D41" s="400"/>
      <c r="E41" s="390"/>
      <c r="F41" s="390"/>
      <c r="G41" s="390"/>
      <c r="H41" s="393"/>
      <c r="I41" s="398"/>
      <c r="J41" s="391"/>
      <c r="K41" s="390"/>
      <c r="L41" s="390"/>
      <c r="M41" s="390"/>
      <c r="N41" s="393"/>
      <c r="O41" s="398"/>
      <c r="P41" s="394"/>
      <c r="Q41" s="390"/>
      <c r="R41" s="390"/>
      <c r="S41" s="390"/>
      <c r="T41" s="393"/>
      <c r="U41" s="393"/>
      <c r="V41" s="394"/>
      <c r="W41" s="390"/>
      <c r="X41" s="390"/>
      <c r="Y41" s="390"/>
      <c r="Z41" s="393"/>
      <c r="AA41" s="398"/>
      <c r="AB41" s="391"/>
      <c r="AC41" s="390"/>
      <c r="AD41" s="390"/>
      <c r="AE41" s="390"/>
      <c r="AF41" s="393"/>
      <c r="AG41" s="393"/>
      <c r="AH41" s="393"/>
      <c r="AI41" s="390"/>
      <c r="AJ41" s="390"/>
      <c r="AK41" s="64"/>
      <c r="AL41" s="87"/>
      <c r="AM41" s="399"/>
      <c r="AN41" s="391"/>
      <c r="AO41" s="390"/>
      <c r="AP41" s="390"/>
      <c r="AQ41" s="390"/>
      <c r="AR41" s="393"/>
      <c r="AS41" s="398"/>
      <c r="AT41" s="391"/>
      <c r="AU41" s="390"/>
      <c r="AV41" s="390">
        <v>16</v>
      </c>
      <c r="AW41" s="282">
        <f>IF(AV41*15=0,"",AV41*15)</f>
        <v>240</v>
      </c>
      <c r="AX41" s="388" t="s">
        <v>17</v>
      </c>
      <c r="AY41" s="387" t="s">
        <v>93</v>
      </c>
      <c r="AZ41" s="172"/>
      <c r="BA41" s="173"/>
      <c r="BB41" s="173"/>
      <c r="BC41" s="173"/>
      <c r="BD41" s="173"/>
      <c r="BE41" s="173"/>
      <c r="BF41" s="427" t="s">
        <v>154</v>
      </c>
      <c r="BG41" s="386" t="s">
        <v>221</v>
      </c>
    </row>
    <row r="42" spans="1:59" s="118" customFormat="1" ht="15.75" customHeight="1" x14ac:dyDescent="0.3">
      <c r="A42" s="464"/>
      <c r="B42" s="397"/>
      <c r="C42" s="396"/>
      <c r="D42" s="395"/>
      <c r="E42" s="390"/>
      <c r="F42" s="390"/>
      <c r="G42" s="390"/>
      <c r="H42" s="393"/>
      <c r="I42" s="392"/>
      <c r="J42" s="391"/>
      <c r="K42" s="390"/>
      <c r="L42" s="390"/>
      <c r="M42" s="390"/>
      <c r="N42" s="393"/>
      <c r="O42" s="392"/>
      <c r="P42" s="394"/>
      <c r="Q42" s="390"/>
      <c r="R42" s="390"/>
      <c r="S42" s="390"/>
      <c r="T42" s="393"/>
      <c r="U42" s="393"/>
      <c r="V42" s="394"/>
      <c r="W42" s="390"/>
      <c r="X42" s="390"/>
      <c r="Y42" s="390"/>
      <c r="Z42" s="393"/>
      <c r="AA42" s="392"/>
      <c r="AB42" s="391"/>
      <c r="AC42" s="390"/>
      <c r="AD42" s="390"/>
      <c r="AE42" s="390"/>
      <c r="AF42" s="393"/>
      <c r="AG42" s="393"/>
      <c r="AH42" s="393"/>
      <c r="AI42" s="390"/>
      <c r="AJ42" s="390"/>
      <c r="AK42" s="64"/>
      <c r="AL42" s="87"/>
      <c r="AM42" s="192"/>
      <c r="AN42" s="391"/>
      <c r="AO42" s="390"/>
      <c r="AP42" s="390"/>
      <c r="AQ42" s="390"/>
      <c r="AR42" s="393"/>
      <c r="AS42" s="392"/>
      <c r="AT42" s="391"/>
      <c r="AU42" s="390"/>
      <c r="AV42" s="390"/>
      <c r="AW42" s="389"/>
      <c r="AX42" s="388"/>
      <c r="AY42" s="387"/>
      <c r="AZ42" s="172"/>
      <c r="BA42" s="173"/>
      <c r="BB42" s="173"/>
      <c r="BC42" s="173"/>
      <c r="BD42" s="173"/>
      <c r="BE42" s="173"/>
      <c r="BF42" s="386"/>
      <c r="BG42" s="386"/>
    </row>
    <row r="43" spans="1:59" s="118" customFormat="1" ht="9.9" customHeight="1" x14ac:dyDescent="0.25">
      <c r="A43" s="714"/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  <c r="Z43" s="731"/>
      <c r="AA43" s="731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248"/>
      <c r="AX43" s="248"/>
      <c r="AY43" s="248"/>
      <c r="AZ43" s="383"/>
      <c r="BA43" s="382"/>
      <c r="BB43" s="382"/>
      <c r="BC43" s="382"/>
      <c r="BD43" s="382"/>
      <c r="BE43" s="381"/>
    </row>
    <row r="44" spans="1:59" s="118" customFormat="1" ht="15.75" customHeight="1" x14ac:dyDescent="0.25">
      <c r="A44" s="732" t="s">
        <v>20</v>
      </c>
      <c r="B44" s="733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3"/>
      <c r="V44" s="733"/>
      <c r="W44" s="733"/>
      <c r="X44" s="733"/>
      <c r="Y44" s="733"/>
      <c r="Z44" s="733"/>
      <c r="AA44" s="733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3"/>
      <c r="BA44" s="382"/>
      <c r="BB44" s="382"/>
      <c r="BC44" s="382"/>
      <c r="BD44" s="382"/>
      <c r="BE44" s="381"/>
    </row>
    <row r="45" spans="1:59" s="118" customFormat="1" ht="15.75" customHeight="1" x14ac:dyDescent="0.3">
      <c r="A45" s="174"/>
      <c r="B45" s="374"/>
      <c r="C45" s="373" t="s">
        <v>21</v>
      </c>
      <c r="D45" s="372"/>
      <c r="E45" s="369"/>
      <c r="F45" s="369"/>
      <c r="G45" s="369"/>
      <c r="H45" s="368"/>
      <c r="I45" s="371" t="str">
        <f>IF(COUNTIF(I12:I42,"A")=0,"",COUNTIF(I12:I42,"A"))</f>
        <v/>
      </c>
      <c r="J45" s="372"/>
      <c r="K45" s="369"/>
      <c r="L45" s="369"/>
      <c r="M45" s="369"/>
      <c r="N45" s="368"/>
      <c r="O45" s="371" t="str">
        <f>IF(COUNTIF(O12:O42,"A")=0,"",COUNTIF(O12:O42,"A"))</f>
        <v/>
      </c>
      <c r="P45" s="372"/>
      <c r="Q45" s="369"/>
      <c r="R45" s="369"/>
      <c r="S45" s="369"/>
      <c r="T45" s="368"/>
      <c r="U45" s="371" t="str">
        <f>IF(COUNTIF(U12:U42,"A")=0,"",COUNTIF(U12:U42,"A"))</f>
        <v/>
      </c>
      <c r="V45" s="372"/>
      <c r="W45" s="369"/>
      <c r="X45" s="369"/>
      <c r="Y45" s="369"/>
      <c r="Z45" s="368"/>
      <c r="AA45" s="371" t="str">
        <f>IF(COUNTIF(AA12:AA42,"A")=0,"",COUNTIF(AA12:AA42,"A"))</f>
        <v/>
      </c>
      <c r="AB45" s="372"/>
      <c r="AC45" s="369"/>
      <c r="AD45" s="369"/>
      <c r="AE45" s="369"/>
      <c r="AF45" s="368"/>
      <c r="AG45" s="371" t="str">
        <f>IF(COUNTIF(AG12:AG42,"A")=0,"",COUNTIF(AG12:AG42,"A"))</f>
        <v/>
      </c>
      <c r="AH45" s="372"/>
      <c r="AI45" s="369"/>
      <c r="AJ45" s="369"/>
      <c r="AK45" s="369"/>
      <c r="AL45" s="368"/>
      <c r="AM45" s="371" t="str">
        <f>IF(COUNTIF(AM12:AM42,"A")=0,"",COUNTIF(AM12:AM42,"A"))</f>
        <v/>
      </c>
      <c r="AN45" s="372"/>
      <c r="AO45" s="369"/>
      <c r="AP45" s="369"/>
      <c r="AQ45" s="369"/>
      <c r="AR45" s="368"/>
      <c r="AS45" s="371" t="str">
        <f>IF(COUNTIF(AS12:AS42,"A")=0,"",COUNTIF(AS12:AS42,"A"))</f>
        <v/>
      </c>
      <c r="AT45" s="372"/>
      <c r="AU45" s="369"/>
      <c r="AV45" s="369"/>
      <c r="AW45" s="369"/>
      <c r="AX45" s="368"/>
      <c r="AY45" s="371">
        <f>IF(COUNTIF(AY12:AY42,"A")=0,"",COUNTIF(AY12:AY42,"A"))</f>
        <v>1</v>
      </c>
      <c r="AZ45" s="370"/>
      <c r="BA45" s="369"/>
      <c r="BB45" s="369"/>
      <c r="BC45" s="369"/>
      <c r="BD45" s="368"/>
      <c r="BE45" s="367">
        <f t="shared" ref="BE45:BE57" si="24">IF(SUM(I45:AY45)=0,"",SUM(I45:AY45))</f>
        <v>1</v>
      </c>
    </row>
    <row r="46" spans="1:59" s="118" customFormat="1" ht="15.75" customHeight="1" x14ac:dyDescent="0.3">
      <c r="A46" s="174"/>
      <c r="B46" s="374"/>
      <c r="C46" s="373" t="s">
        <v>22</v>
      </c>
      <c r="D46" s="372"/>
      <c r="E46" s="369"/>
      <c r="F46" s="369"/>
      <c r="G46" s="369"/>
      <c r="H46" s="368"/>
      <c r="I46" s="371" t="str">
        <f>IF(COUNTIF(I12:I42,"B")=0,"",COUNTIF(I12:I42,"B"))</f>
        <v/>
      </c>
      <c r="J46" s="372"/>
      <c r="K46" s="369"/>
      <c r="L46" s="369"/>
      <c r="M46" s="369"/>
      <c r="N46" s="368"/>
      <c r="O46" s="371" t="str">
        <f>IF(COUNTIF(O12:O42,"B")=0,"",COUNTIF(O12:O42,"B"))</f>
        <v/>
      </c>
      <c r="P46" s="372"/>
      <c r="Q46" s="369"/>
      <c r="R46" s="369"/>
      <c r="S46" s="369"/>
      <c r="T46" s="368"/>
      <c r="U46" s="371" t="str">
        <f>IF(COUNTIF(U12:U42,"B")=0,"",COUNTIF(U12:U42,"B"))</f>
        <v/>
      </c>
      <c r="V46" s="372"/>
      <c r="W46" s="369"/>
      <c r="X46" s="369"/>
      <c r="Y46" s="369"/>
      <c r="Z46" s="368"/>
      <c r="AA46" s="371" t="str">
        <f>IF(COUNTIF(AA12:AA42,"B")=0,"",COUNTIF(AA12:AA42,"B"))</f>
        <v/>
      </c>
      <c r="AB46" s="372"/>
      <c r="AC46" s="369"/>
      <c r="AD46" s="369"/>
      <c r="AE46" s="369"/>
      <c r="AF46" s="368"/>
      <c r="AG46" s="371" t="str">
        <f>IF(COUNTIF(AG12:AG42,"B")=0,"",COUNTIF(AG12:AG42,"B"))</f>
        <v/>
      </c>
      <c r="AH46" s="372"/>
      <c r="AI46" s="369"/>
      <c r="AJ46" s="369"/>
      <c r="AK46" s="369"/>
      <c r="AL46" s="368"/>
      <c r="AM46" s="371" t="str">
        <f>IF(COUNTIF(AM12:AM42,"B")=0,"",COUNTIF(AM12:AM42,"B"))</f>
        <v/>
      </c>
      <c r="AN46" s="372"/>
      <c r="AO46" s="369"/>
      <c r="AP46" s="369"/>
      <c r="AQ46" s="369"/>
      <c r="AR46" s="368"/>
      <c r="AS46" s="371" t="str">
        <f>IF(COUNTIF(AS12:AS42,"B")=0,"",COUNTIF(AS12:AS42,"B"))</f>
        <v/>
      </c>
      <c r="AT46" s="372"/>
      <c r="AU46" s="369"/>
      <c r="AV46" s="369"/>
      <c r="AW46" s="369"/>
      <c r="AX46" s="368"/>
      <c r="AY46" s="371" t="str">
        <f>IF(COUNTIF(AY12:AY42,"B")=0,"",COUNTIF(AY12:AY42,"B"))</f>
        <v/>
      </c>
      <c r="AZ46" s="370"/>
      <c r="BA46" s="369"/>
      <c r="BB46" s="369"/>
      <c r="BC46" s="369"/>
      <c r="BD46" s="368"/>
      <c r="BE46" s="367" t="str">
        <f t="shared" si="24"/>
        <v/>
      </c>
    </row>
    <row r="47" spans="1:59" s="118" customFormat="1" ht="15.75" customHeight="1" x14ac:dyDescent="0.3">
      <c r="A47" s="174"/>
      <c r="B47" s="374"/>
      <c r="C47" s="373" t="s">
        <v>58</v>
      </c>
      <c r="D47" s="372"/>
      <c r="E47" s="369"/>
      <c r="F47" s="369"/>
      <c r="G47" s="369"/>
      <c r="H47" s="368"/>
      <c r="I47" s="371" t="str">
        <f>IF(COUNTIF(I12:I42,"ÉÉ")=0,"",COUNTIF(I12:I42,"ÉÉ"))</f>
        <v/>
      </c>
      <c r="J47" s="372"/>
      <c r="K47" s="369"/>
      <c r="L47" s="369"/>
      <c r="M47" s="369"/>
      <c r="N47" s="368"/>
      <c r="O47" s="371" t="str">
        <f>IF(COUNTIF(O12:O42,"ÉÉ")=0,"",COUNTIF(O12:O42,"ÉÉ"))</f>
        <v/>
      </c>
      <c r="P47" s="372"/>
      <c r="Q47" s="369"/>
      <c r="R47" s="369"/>
      <c r="S47" s="369"/>
      <c r="T47" s="368"/>
      <c r="U47" s="371" t="str">
        <f>IF(COUNTIF(U12:U42,"ÉÉ")=0,"",COUNTIF(U12:U42,"ÉÉ"))</f>
        <v/>
      </c>
      <c r="V47" s="372"/>
      <c r="W47" s="369"/>
      <c r="X47" s="369"/>
      <c r="Y47" s="369"/>
      <c r="Z47" s="368"/>
      <c r="AA47" s="371" t="str">
        <f>IF(COUNTIF(AA12:AA42,"ÉÉ")=0,"",COUNTIF(AA12:AA42,"ÉÉ"))</f>
        <v/>
      </c>
      <c r="AB47" s="372"/>
      <c r="AC47" s="369"/>
      <c r="AD47" s="369"/>
      <c r="AE47" s="369"/>
      <c r="AF47" s="368"/>
      <c r="AG47" s="371">
        <f>IF(COUNTIF(AG12:AG42,"ÉÉ")=0,"",COUNTIF(AG12:AG42,"ÉÉ"))</f>
        <v>1</v>
      </c>
      <c r="AH47" s="372"/>
      <c r="AI47" s="369"/>
      <c r="AJ47" s="369"/>
      <c r="AK47" s="369"/>
      <c r="AL47" s="368"/>
      <c r="AM47" s="371" t="str">
        <f>IF(COUNTIF(AM12:AM42,"ÉÉ")=0,"",COUNTIF(AM12:AM42,"ÉÉ"))</f>
        <v/>
      </c>
      <c r="AN47" s="372"/>
      <c r="AO47" s="369"/>
      <c r="AP47" s="369"/>
      <c r="AQ47" s="369"/>
      <c r="AR47" s="368"/>
      <c r="AS47" s="371" t="str">
        <f>IF(COUNTIF(AS12:AS42,"ÉÉ")=0,"",COUNTIF(AS12:AS42,"ÉÉ"))</f>
        <v/>
      </c>
      <c r="AT47" s="372"/>
      <c r="AU47" s="369"/>
      <c r="AV47" s="369"/>
      <c r="AW47" s="369"/>
      <c r="AX47" s="368"/>
      <c r="AY47" s="371" t="str">
        <f>IF(COUNTIF(AY12:AY42,"ÉÉ")=0,"",COUNTIF(AY12:AY42,"ÉÉ"))</f>
        <v/>
      </c>
      <c r="AZ47" s="370"/>
      <c r="BA47" s="369"/>
      <c r="BB47" s="369"/>
      <c r="BC47" s="369"/>
      <c r="BD47" s="368"/>
      <c r="BE47" s="367">
        <f t="shared" si="24"/>
        <v>1</v>
      </c>
    </row>
    <row r="48" spans="1:59" s="118" customFormat="1" ht="15.75" customHeight="1" x14ac:dyDescent="0.3">
      <c r="A48" s="174"/>
      <c r="B48" s="374"/>
      <c r="C48" s="373" t="s">
        <v>59</v>
      </c>
      <c r="D48" s="380"/>
      <c r="E48" s="378"/>
      <c r="F48" s="378"/>
      <c r="G48" s="378"/>
      <c r="H48" s="377"/>
      <c r="I48" s="371" t="str">
        <f>IF(COUNTIF(I12:I42,"ÉÉ(Z)")=0,"",COUNTIF(I12:I42,"ÉÉ(Z)"))</f>
        <v/>
      </c>
      <c r="J48" s="380"/>
      <c r="K48" s="378"/>
      <c r="L48" s="378"/>
      <c r="M48" s="378"/>
      <c r="N48" s="377"/>
      <c r="O48" s="371" t="str">
        <f>IF(COUNTIF(O12:O42,"ÉÉ(Z)")=0,"",COUNTIF(O12:O42,"ÉÉ(Z)"))</f>
        <v/>
      </c>
      <c r="P48" s="380"/>
      <c r="Q48" s="378"/>
      <c r="R48" s="378"/>
      <c r="S48" s="378"/>
      <c r="T48" s="377"/>
      <c r="U48" s="371" t="str">
        <f>IF(COUNTIF(U12:U42,"ÉÉ(Z)")=0,"",COUNTIF(U12:U42,"ÉÉ(Z)"))</f>
        <v/>
      </c>
      <c r="V48" s="380"/>
      <c r="W48" s="378"/>
      <c r="X48" s="378"/>
      <c r="Y48" s="378"/>
      <c r="Z48" s="377"/>
      <c r="AA48" s="371" t="str">
        <f>IF(COUNTIF(AA12:AA42,"ÉÉ(Z)")=0,"",COUNTIF(AA12:AA42,"ÉÉ(Z)"))</f>
        <v/>
      </c>
      <c r="AB48" s="380"/>
      <c r="AC48" s="378"/>
      <c r="AD48" s="378"/>
      <c r="AE48" s="378"/>
      <c r="AF48" s="377"/>
      <c r="AG48" s="371" t="str">
        <f>IF(COUNTIF(AG12:AG42,"ÉÉ(Z)")=0,"",COUNTIF(AG12:AG42,"ÉÉ(Z)"))</f>
        <v/>
      </c>
      <c r="AH48" s="380"/>
      <c r="AI48" s="378"/>
      <c r="AJ48" s="378"/>
      <c r="AK48" s="378"/>
      <c r="AL48" s="377"/>
      <c r="AM48" s="371" t="str">
        <f>IF(COUNTIF(AM12:AM42,"ÉÉ(Z)")=0,"",COUNTIF(AM12:AM42,"ÉÉ(Z)"))</f>
        <v/>
      </c>
      <c r="AN48" s="380"/>
      <c r="AO48" s="378"/>
      <c r="AP48" s="378"/>
      <c r="AQ48" s="378"/>
      <c r="AR48" s="377"/>
      <c r="AS48" s="371" t="str">
        <f>IF(COUNTIF(AS12:AS42,"ÉÉ(Z)")=0,"",COUNTIF(AS12:AS42,"ÉÉ(Z)"))</f>
        <v/>
      </c>
      <c r="AT48" s="380"/>
      <c r="AU48" s="378"/>
      <c r="AV48" s="378"/>
      <c r="AW48" s="378"/>
      <c r="AX48" s="377"/>
      <c r="AY48" s="371" t="str">
        <f>IF(COUNTIF(AY12:AY42,"ÉÉ(Z)")=0,"",COUNTIF(AY12:AY42,"ÉÉ(Z)"))</f>
        <v/>
      </c>
      <c r="AZ48" s="379"/>
      <c r="BA48" s="378"/>
      <c r="BB48" s="378"/>
      <c r="BC48" s="378"/>
      <c r="BD48" s="377"/>
      <c r="BE48" s="367" t="str">
        <f t="shared" si="24"/>
        <v/>
      </c>
    </row>
    <row r="49" spans="1:57" s="118" customFormat="1" ht="15.75" customHeight="1" x14ac:dyDescent="0.3">
      <c r="A49" s="174"/>
      <c r="B49" s="374"/>
      <c r="C49" s="373" t="s">
        <v>60</v>
      </c>
      <c r="D49" s="372"/>
      <c r="E49" s="369"/>
      <c r="F49" s="369"/>
      <c r="G49" s="369"/>
      <c r="H49" s="368"/>
      <c r="I49" s="371" t="str">
        <f>IF(COUNTIF(I12:I42,"GYJ")=0,"",COUNTIF(I12:I42,"GYJ"))</f>
        <v/>
      </c>
      <c r="J49" s="372"/>
      <c r="K49" s="369"/>
      <c r="L49" s="369"/>
      <c r="M49" s="369"/>
      <c r="N49" s="368"/>
      <c r="O49" s="371" t="str">
        <f>IF(COUNTIF(O12:O42,"GYJ")=0,"",COUNTIF(O12:O42,"GYJ"))</f>
        <v/>
      </c>
      <c r="P49" s="372"/>
      <c r="Q49" s="369"/>
      <c r="R49" s="369"/>
      <c r="S49" s="369"/>
      <c r="T49" s="368"/>
      <c r="U49" s="371" t="str">
        <f>IF(COUNTIF(U12:U42,"GYJ")=0,"",COUNTIF(U12:U42,"GYJ"))</f>
        <v/>
      </c>
      <c r="V49" s="372"/>
      <c r="W49" s="369"/>
      <c r="X49" s="369"/>
      <c r="Y49" s="369"/>
      <c r="Z49" s="368"/>
      <c r="AA49" s="371" t="str">
        <f>IF(COUNTIF(AA12:AA42,"GYJ")=0,"",COUNTIF(AA12:AA42,"GYJ"))</f>
        <v/>
      </c>
      <c r="AB49" s="372"/>
      <c r="AC49" s="369"/>
      <c r="AD49" s="369"/>
      <c r="AE49" s="369"/>
      <c r="AF49" s="368"/>
      <c r="AG49" s="371">
        <f>IF(COUNTIF(AG12:AG42,"GYJ")=0,"",COUNTIF(AG12:AG42,"GYJ"))</f>
        <v>3</v>
      </c>
      <c r="AH49" s="372"/>
      <c r="AI49" s="369"/>
      <c r="AJ49" s="369"/>
      <c r="AK49" s="369"/>
      <c r="AL49" s="368"/>
      <c r="AM49" s="371">
        <f>IF(COUNTIF(AM12:AM42,"GYJ")=0,"",COUNTIF(AM12:AM42,"GYJ"))</f>
        <v>2</v>
      </c>
      <c r="AN49" s="372"/>
      <c r="AO49" s="369"/>
      <c r="AP49" s="369"/>
      <c r="AQ49" s="369"/>
      <c r="AR49" s="368"/>
      <c r="AS49" s="371">
        <f>IF(COUNTIF(AS12:AS42,"GYJ")=0,"",COUNTIF(AS12:AS42,"GYJ"))</f>
        <v>4</v>
      </c>
      <c r="AT49" s="372"/>
      <c r="AU49" s="369"/>
      <c r="AV49" s="369"/>
      <c r="AW49" s="369"/>
      <c r="AX49" s="368"/>
      <c r="AY49" s="371">
        <f>IF(COUNTIF(AY12:AY42,"GYJ")=0,"",COUNTIF(AY12:AY42,"GYJ"))</f>
        <v>2</v>
      </c>
      <c r="AZ49" s="370"/>
      <c r="BA49" s="369"/>
      <c r="BB49" s="369"/>
      <c r="BC49" s="369"/>
      <c r="BD49" s="368"/>
      <c r="BE49" s="367">
        <f t="shared" si="24"/>
        <v>11</v>
      </c>
    </row>
    <row r="50" spans="1:57" s="118" customFormat="1" ht="15.75" customHeight="1" x14ac:dyDescent="0.3">
      <c r="A50" s="174"/>
      <c r="B50" s="376"/>
      <c r="C50" s="373" t="s">
        <v>61</v>
      </c>
      <c r="D50" s="372"/>
      <c r="E50" s="369"/>
      <c r="F50" s="369"/>
      <c r="G50" s="369"/>
      <c r="H50" s="368"/>
      <c r="I50" s="371" t="str">
        <f>IF(COUNTIF(I12:I42,"GYJ(Z)")=0,"",COUNTIF(I12:I42,"GYJ(Z)"))</f>
        <v/>
      </c>
      <c r="J50" s="372"/>
      <c r="K50" s="369"/>
      <c r="L50" s="369"/>
      <c r="M50" s="369"/>
      <c r="N50" s="368"/>
      <c r="O50" s="371" t="str">
        <f>IF(COUNTIF(O12:O42,"GYJ(Z)")=0,"",COUNTIF(O12:O42,"GYJ(Z)"))</f>
        <v/>
      </c>
      <c r="P50" s="372"/>
      <c r="Q50" s="369"/>
      <c r="R50" s="369"/>
      <c r="S50" s="369"/>
      <c r="T50" s="368"/>
      <c r="U50" s="371" t="str">
        <f>IF(COUNTIF(U12:U42,"GYJ(Z)")=0,"",COUNTIF(U12:U42,"GYJ(Z)"))</f>
        <v/>
      </c>
      <c r="V50" s="372"/>
      <c r="W50" s="369"/>
      <c r="X50" s="369"/>
      <c r="Y50" s="369"/>
      <c r="Z50" s="368"/>
      <c r="AA50" s="371" t="str">
        <f>IF(COUNTIF(AA12:AA42,"GYJ(Z)")=0,"",COUNTIF(AA12:AA42,"GYJ(Z)"))</f>
        <v/>
      </c>
      <c r="AB50" s="372"/>
      <c r="AC50" s="369"/>
      <c r="AD50" s="369"/>
      <c r="AE50" s="369"/>
      <c r="AF50" s="368"/>
      <c r="AG50" s="371" t="str">
        <f>IF(COUNTIF(AG12:AG42,"GYJ(Z)")=0,"",COUNTIF(AG12:AG42,"GYJ(Z)"))</f>
        <v/>
      </c>
      <c r="AH50" s="372"/>
      <c r="AI50" s="369"/>
      <c r="AJ50" s="369"/>
      <c r="AK50" s="369"/>
      <c r="AL50" s="368"/>
      <c r="AM50" s="371" t="str">
        <f>IF(COUNTIF(AM12:AM42,"GYJ(Z)")=0,"",COUNTIF(AM12:AM42,"GYJ(Z)"))</f>
        <v/>
      </c>
      <c r="AN50" s="372"/>
      <c r="AO50" s="369"/>
      <c r="AP50" s="369"/>
      <c r="AQ50" s="369"/>
      <c r="AR50" s="368"/>
      <c r="AS50" s="371" t="str">
        <f>IF(COUNTIF(AS12:AS42,"GYJ(Z)")=0,"",COUNTIF(AS12:AS42,"GYJ(Z)"))</f>
        <v/>
      </c>
      <c r="AT50" s="372"/>
      <c r="AU50" s="369"/>
      <c r="AV50" s="369"/>
      <c r="AW50" s="369"/>
      <c r="AX50" s="368"/>
      <c r="AY50" s="371" t="str">
        <f>IF(COUNTIF(AY12:AY42,"GYJ(Z)")=0,"",COUNTIF(AY12:AY42,"GYJ(Z)"))</f>
        <v/>
      </c>
      <c r="AZ50" s="370"/>
      <c r="BA50" s="369"/>
      <c r="BB50" s="369"/>
      <c r="BC50" s="369"/>
      <c r="BD50" s="368"/>
      <c r="BE50" s="367" t="str">
        <f t="shared" si="24"/>
        <v/>
      </c>
    </row>
    <row r="51" spans="1:57" s="118" customFormat="1" ht="15.75" customHeight="1" x14ac:dyDescent="0.3">
      <c r="A51" s="174"/>
      <c r="B51" s="374"/>
      <c r="C51" s="375" t="s">
        <v>32</v>
      </c>
      <c r="D51" s="372"/>
      <c r="E51" s="369"/>
      <c r="F51" s="369"/>
      <c r="G51" s="369"/>
      <c r="H51" s="368"/>
      <c r="I51" s="371" t="str">
        <f>IF(COUNTIF(I12:I42,"K")=0,"",COUNTIF(I12:I42,"K"))</f>
        <v/>
      </c>
      <c r="J51" s="372"/>
      <c r="K51" s="369"/>
      <c r="L51" s="369"/>
      <c r="M51" s="369"/>
      <c r="N51" s="368"/>
      <c r="O51" s="371" t="str">
        <f>IF(COUNTIF(O12:O42,"K")=0,"",COUNTIF(O12:O42,"K"))</f>
        <v/>
      </c>
      <c r="P51" s="372"/>
      <c r="Q51" s="369"/>
      <c r="R51" s="369"/>
      <c r="S51" s="369"/>
      <c r="T51" s="368"/>
      <c r="U51" s="371" t="str">
        <f>IF(COUNTIF(U12:U42,"K")=0,"",COUNTIF(U12:U42,"K"))</f>
        <v/>
      </c>
      <c r="V51" s="372"/>
      <c r="W51" s="369"/>
      <c r="X51" s="369"/>
      <c r="Y51" s="369"/>
      <c r="Z51" s="368"/>
      <c r="AA51" s="371" t="str">
        <f>IF(COUNTIF(AA12:AA42,"K")=0,"",COUNTIF(AA12:AA42,"K"))</f>
        <v/>
      </c>
      <c r="AB51" s="372"/>
      <c r="AC51" s="369"/>
      <c r="AD51" s="369"/>
      <c r="AE51" s="369"/>
      <c r="AF51" s="368"/>
      <c r="AG51" s="371">
        <f>IF(COUNTIF(AG12:AG42,"K")=0,"",COUNTIF(AG12:AG42,"K"))</f>
        <v>1</v>
      </c>
      <c r="AH51" s="372"/>
      <c r="AI51" s="369"/>
      <c r="AJ51" s="369"/>
      <c r="AK51" s="369"/>
      <c r="AL51" s="368"/>
      <c r="AM51" s="371">
        <f>IF(COUNTIF(AM12:AM42,"K")=0,"",COUNTIF(AM12:AM42,"K"))</f>
        <v>1</v>
      </c>
      <c r="AN51" s="372"/>
      <c r="AO51" s="369"/>
      <c r="AP51" s="369"/>
      <c r="AQ51" s="369"/>
      <c r="AR51" s="368"/>
      <c r="AS51" s="371" t="str">
        <f>IF(COUNTIF(AS12:AS42,"K")=0,"",COUNTIF(AS12:AS42,"K"))</f>
        <v/>
      </c>
      <c r="AT51" s="372"/>
      <c r="AU51" s="369"/>
      <c r="AV51" s="369"/>
      <c r="AW51" s="369"/>
      <c r="AX51" s="368"/>
      <c r="AY51" s="371" t="str">
        <f>IF(COUNTIF(AY12:AY42,"K")=0,"",COUNTIF(AY12:AY42,"K"))</f>
        <v/>
      </c>
      <c r="AZ51" s="370"/>
      <c r="BA51" s="369"/>
      <c r="BB51" s="369"/>
      <c r="BC51" s="369"/>
      <c r="BD51" s="368"/>
      <c r="BE51" s="367">
        <f t="shared" si="24"/>
        <v>2</v>
      </c>
    </row>
    <row r="52" spans="1:57" s="118" customFormat="1" ht="15.75" customHeight="1" x14ac:dyDescent="0.3">
      <c r="A52" s="174"/>
      <c r="B52" s="374"/>
      <c r="C52" s="375" t="s">
        <v>33</v>
      </c>
      <c r="D52" s="372"/>
      <c r="E52" s="369"/>
      <c r="F52" s="369"/>
      <c r="G52" s="369"/>
      <c r="H52" s="368"/>
      <c r="I52" s="371" t="str">
        <f>IF(COUNTIF(I12:I42,"K(Z)")=0,"",COUNTIF(I12:I42,"K(Z)"))</f>
        <v/>
      </c>
      <c r="J52" s="372"/>
      <c r="K52" s="369"/>
      <c r="L52" s="369"/>
      <c r="M52" s="369"/>
      <c r="N52" s="368"/>
      <c r="O52" s="371" t="str">
        <f>IF(COUNTIF(O12:O42,"K(Z)")=0,"",COUNTIF(O12:O42,"K(Z)"))</f>
        <v/>
      </c>
      <c r="P52" s="372"/>
      <c r="Q52" s="369"/>
      <c r="R52" s="369"/>
      <c r="S52" s="369"/>
      <c r="T52" s="368"/>
      <c r="U52" s="371" t="str">
        <f>IF(COUNTIF(U12:U42,"K(Z)")=0,"",COUNTIF(U12:U42,"K(Z)"))</f>
        <v/>
      </c>
      <c r="V52" s="372"/>
      <c r="W52" s="369"/>
      <c r="X52" s="369"/>
      <c r="Y52" s="369"/>
      <c r="Z52" s="368"/>
      <c r="AA52" s="371" t="str">
        <f>IF(COUNTIF(AA12:AA42,"K(Z)")=0,"",COUNTIF(AA12:AA42,"K(Z)"))</f>
        <v/>
      </c>
      <c r="AB52" s="372"/>
      <c r="AC52" s="369"/>
      <c r="AD52" s="369"/>
      <c r="AE52" s="369"/>
      <c r="AF52" s="368"/>
      <c r="AG52" s="371">
        <f>IF(COUNTIF(AG12:AG42,"K(Z)")=0,"",COUNTIF(AG12:AG42,"K(Z)"))</f>
        <v>1</v>
      </c>
      <c r="AH52" s="372"/>
      <c r="AI52" s="369"/>
      <c r="AJ52" s="369"/>
      <c r="AK52" s="369"/>
      <c r="AL52" s="368"/>
      <c r="AM52" s="371">
        <f>IF(COUNTIF(AM12:AM42,"K(Z)")=0,"",COUNTIF(AM12:AM42,"K(Z)"))</f>
        <v>2</v>
      </c>
      <c r="AN52" s="372"/>
      <c r="AO52" s="369"/>
      <c r="AP52" s="369"/>
      <c r="AQ52" s="369"/>
      <c r="AR52" s="368"/>
      <c r="AS52" s="371">
        <f>IF(COUNTIF(AS12:AS42,"K(Z)")=0,"",COUNTIF(AS12:AS42,"K(Z)"))</f>
        <v>1</v>
      </c>
      <c r="AT52" s="372"/>
      <c r="AU52" s="369"/>
      <c r="AV52" s="369"/>
      <c r="AW52" s="369"/>
      <c r="AX52" s="368"/>
      <c r="AY52" s="371">
        <f>IF(COUNTIF(AY12:AY42,"K(Z)")=0,"",COUNTIF(AY12:AY42,"K(Z)"))</f>
        <v>2</v>
      </c>
      <c r="AZ52" s="370"/>
      <c r="BA52" s="369"/>
      <c r="BB52" s="369"/>
      <c r="BC52" s="369"/>
      <c r="BD52" s="368"/>
      <c r="BE52" s="367">
        <f t="shared" si="24"/>
        <v>6</v>
      </c>
    </row>
    <row r="53" spans="1:57" s="118" customFormat="1" ht="15.75" customHeight="1" x14ac:dyDescent="0.3">
      <c r="A53" s="174"/>
      <c r="B53" s="374"/>
      <c r="C53" s="373" t="s">
        <v>23</v>
      </c>
      <c r="D53" s="372"/>
      <c r="E53" s="369"/>
      <c r="F53" s="369"/>
      <c r="G53" s="369"/>
      <c r="H53" s="368"/>
      <c r="I53" s="371" t="str">
        <f>IF(COUNTIF(I12:I42,"AV")=0,"",COUNTIF(I12:I42,"AV"))</f>
        <v/>
      </c>
      <c r="J53" s="372"/>
      <c r="K53" s="369"/>
      <c r="L53" s="369"/>
      <c r="M53" s="369"/>
      <c r="N53" s="368"/>
      <c r="O53" s="371" t="str">
        <f>IF(COUNTIF(O12:O42,"AV")=0,"",COUNTIF(O12:O42,"AV"))</f>
        <v/>
      </c>
      <c r="P53" s="372"/>
      <c r="Q53" s="369"/>
      <c r="R53" s="369"/>
      <c r="S53" s="369"/>
      <c r="T53" s="368"/>
      <c r="U53" s="371" t="str">
        <f>IF(COUNTIF(U12:U42,"AV")=0,"",COUNTIF(U12:U42,"AV"))</f>
        <v/>
      </c>
      <c r="V53" s="372"/>
      <c r="W53" s="369"/>
      <c r="X53" s="369"/>
      <c r="Y53" s="369"/>
      <c r="Z53" s="368"/>
      <c r="AA53" s="371" t="str">
        <f>IF(COUNTIF(AA12:AA42,"AV")=0,"",COUNTIF(AA12:AA42,"AV"))</f>
        <v/>
      </c>
      <c r="AB53" s="372"/>
      <c r="AC53" s="369"/>
      <c r="AD53" s="369"/>
      <c r="AE53" s="369"/>
      <c r="AF53" s="368"/>
      <c r="AG53" s="371" t="str">
        <f>IF(COUNTIF(AG12:AG42,"AV")=0,"",COUNTIF(AG12:AG42,"AV"))</f>
        <v/>
      </c>
      <c r="AH53" s="372"/>
      <c r="AI53" s="369"/>
      <c r="AJ53" s="369"/>
      <c r="AK53" s="369"/>
      <c r="AL53" s="368"/>
      <c r="AM53" s="371" t="str">
        <f>IF(COUNTIF(AM12:AM42,"AV")=0,"",COUNTIF(AM12:AM42,"AV"))</f>
        <v/>
      </c>
      <c r="AN53" s="372"/>
      <c r="AO53" s="369"/>
      <c r="AP53" s="369"/>
      <c r="AQ53" s="369"/>
      <c r="AR53" s="368"/>
      <c r="AS53" s="371" t="str">
        <f>IF(COUNTIF(AS12:AS42,"AV")=0,"",COUNTIF(AS12:AS42,"AV"))</f>
        <v/>
      </c>
      <c r="AT53" s="372"/>
      <c r="AU53" s="369"/>
      <c r="AV53" s="369"/>
      <c r="AW53" s="369"/>
      <c r="AX53" s="368"/>
      <c r="AY53" s="371" t="str">
        <f>IF(COUNTIF(AY12:AY42,"AV")=0,"",COUNTIF(AY12:AY42,"AV"))</f>
        <v/>
      </c>
      <c r="AZ53" s="370"/>
      <c r="BA53" s="369"/>
      <c r="BB53" s="369"/>
      <c r="BC53" s="369"/>
      <c r="BD53" s="368"/>
      <c r="BE53" s="367" t="str">
        <f t="shared" si="24"/>
        <v/>
      </c>
    </row>
    <row r="54" spans="1:57" s="118" customFormat="1" ht="15.75" customHeight="1" x14ac:dyDescent="0.3">
      <c r="A54" s="174"/>
      <c r="B54" s="374"/>
      <c r="C54" s="373" t="s">
        <v>62</v>
      </c>
      <c r="D54" s="372"/>
      <c r="E54" s="369"/>
      <c r="F54" s="369"/>
      <c r="G54" s="369"/>
      <c r="H54" s="368"/>
      <c r="I54" s="371" t="str">
        <f>IF(COUNTIF(I12:I42,"KV")=0,"",COUNTIF(I12:I42,"KV"))</f>
        <v/>
      </c>
      <c r="J54" s="372"/>
      <c r="K54" s="369"/>
      <c r="L54" s="369"/>
      <c r="M54" s="369"/>
      <c r="N54" s="368"/>
      <c r="O54" s="371" t="str">
        <f>IF(COUNTIF(O12:O42,"KV")=0,"",COUNTIF(O12:O42,"KV"))</f>
        <v/>
      </c>
      <c r="P54" s="372"/>
      <c r="Q54" s="369"/>
      <c r="R54" s="369"/>
      <c r="S54" s="369"/>
      <c r="T54" s="368"/>
      <c r="U54" s="371" t="str">
        <f>IF(COUNTIF(U12:U42,"KV")=0,"",COUNTIF(U12:U42,"KV"))</f>
        <v/>
      </c>
      <c r="V54" s="372"/>
      <c r="W54" s="369"/>
      <c r="X54" s="369"/>
      <c r="Y54" s="369"/>
      <c r="Z54" s="368"/>
      <c r="AA54" s="371" t="str">
        <f>IF(COUNTIF(AA12:AA42,"KV")=0,"",COUNTIF(AA12:AA42,"KV"))</f>
        <v/>
      </c>
      <c r="AB54" s="372"/>
      <c r="AC54" s="369"/>
      <c r="AD54" s="369"/>
      <c r="AE54" s="369"/>
      <c r="AF54" s="368"/>
      <c r="AG54" s="371" t="str">
        <f>IF(COUNTIF(AG12:AG42,"KV")=0,"",COUNTIF(AG12:AG42,"KV"))</f>
        <v/>
      </c>
      <c r="AH54" s="372"/>
      <c r="AI54" s="369"/>
      <c r="AJ54" s="369"/>
      <c r="AK54" s="369"/>
      <c r="AL54" s="368"/>
      <c r="AM54" s="371" t="str">
        <f>IF(COUNTIF(AM12:AM42,"KV")=0,"",COUNTIF(AM12:AM42,"KV"))</f>
        <v/>
      </c>
      <c r="AN54" s="372"/>
      <c r="AO54" s="369"/>
      <c r="AP54" s="369"/>
      <c r="AQ54" s="369"/>
      <c r="AR54" s="368"/>
      <c r="AS54" s="371" t="str">
        <f>IF(COUNTIF(AS12:AS42,"KV")=0,"",COUNTIF(AS12:AS42,"KV"))</f>
        <v/>
      </c>
      <c r="AT54" s="372"/>
      <c r="AU54" s="369"/>
      <c r="AV54" s="369"/>
      <c r="AW54" s="369"/>
      <c r="AX54" s="368"/>
      <c r="AY54" s="371" t="str">
        <f>IF(COUNTIF(AY12:AY42,"KV")=0,"",COUNTIF(AY12:AY42,"KV"))</f>
        <v/>
      </c>
      <c r="AZ54" s="370"/>
      <c r="BA54" s="369"/>
      <c r="BB54" s="369"/>
      <c r="BC54" s="369"/>
      <c r="BD54" s="368"/>
      <c r="BE54" s="367" t="str">
        <f t="shared" si="24"/>
        <v/>
      </c>
    </row>
    <row r="55" spans="1:57" s="118" customFormat="1" ht="15.75" customHeight="1" x14ac:dyDescent="0.3">
      <c r="A55" s="366"/>
      <c r="B55" s="103"/>
      <c r="C55" s="175" t="s">
        <v>63</v>
      </c>
      <c r="D55" s="365"/>
      <c r="E55" s="364"/>
      <c r="F55" s="364"/>
      <c r="G55" s="364"/>
      <c r="H55" s="363"/>
      <c r="I55" s="287" t="str">
        <f>IF(COUNTIF(I12:I42,"SZG")=0,"",COUNTIF(I12:I42,"SZG"))</f>
        <v/>
      </c>
      <c r="J55" s="365"/>
      <c r="K55" s="364"/>
      <c r="L55" s="364"/>
      <c r="M55" s="364"/>
      <c r="N55" s="363"/>
      <c r="O55" s="287" t="str">
        <f>IF(COUNTIF(O12:O42,"SZG")=0,"",COUNTIF(O12:O42,"SZG"))</f>
        <v/>
      </c>
      <c r="P55" s="365"/>
      <c r="Q55" s="364"/>
      <c r="R55" s="364"/>
      <c r="S55" s="364"/>
      <c r="T55" s="363"/>
      <c r="U55" s="287" t="str">
        <f>IF(COUNTIF(U12:U42,"SZG")=0,"",COUNTIF(U12:U42,"SZG"))</f>
        <v/>
      </c>
      <c r="V55" s="365"/>
      <c r="W55" s="364"/>
      <c r="X55" s="364"/>
      <c r="Y55" s="364"/>
      <c r="Z55" s="363"/>
      <c r="AA55" s="287" t="str">
        <f>IF(COUNTIF(AA12:AA42,"SZG")=0,"",COUNTIF(AA12:AA42,"SZG"))</f>
        <v/>
      </c>
      <c r="AB55" s="365"/>
      <c r="AC55" s="364"/>
      <c r="AD55" s="364"/>
      <c r="AE55" s="364"/>
      <c r="AF55" s="363"/>
      <c r="AG55" s="287" t="str">
        <f>IF(COUNTIF(AG12:AG42,"SZG")=0,"",COUNTIF(AG12:AG42,"SZG"))</f>
        <v/>
      </c>
      <c r="AH55" s="365"/>
      <c r="AI55" s="364"/>
      <c r="AJ55" s="364"/>
      <c r="AK55" s="364"/>
      <c r="AL55" s="363"/>
      <c r="AM55" s="287" t="str">
        <f>IF(COUNTIF(AM12:AM42,"SZG")=0,"",COUNTIF(AM12:AM42,"SZG"))</f>
        <v/>
      </c>
      <c r="AN55" s="365"/>
      <c r="AO55" s="364"/>
      <c r="AP55" s="364"/>
      <c r="AQ55" s="364"/>
      <c r="AR55" s="363"/>
      <c r="AS55" s="287" t="str">
        <f>IF(COUNTIF(AS12:AS42,"SZG")=0,"",COUNTIF(AS12:AS42,"SZG"))</f>
        <v/>
      </c>
      <c r="AT55" s="365"/>
      <c r="AU55" s="364"/>
      <c r="AV55" s="364"/>
      <c r="AW55" s="364"/>
      <c r="AX55" s="363"/>
      <c r="AY55" s="287" t="str">
        <f>IF(COUNTIF(AY12:AY42,"SZG")=0,"",COUNTIF(AY12:AY42,"SZG"))</f>
        <v/>
      </c>
      <c r="AZ55" s="33"/>
      <c r="BA55" s="286"/>
      <c r="BB55" s="286"/>
      <c r="BC55" s="286"/>
      <c r="BD55" s="264"/>
      <c r="BE55" s="289" t="str">
        <f t="shared" si="24"/>
        <v/>
      </c>
    </row>
    <row r="56" spans="1:57" s="118" customFormat="1" ht="15.75" customHeight="1" x14ac:dyDescent="0.3">
      <c r="A56" s="366"/>
      <c r="B56" s="103"/>
      <c r="C56" s="175" t="s">
        <v>64</v>
      </c>
      <c r="D56" s="365"/>
      <c r="E56" s="364"/>
      <c r="F56" s="364"/>
      <c r="G56" s="364"/>
      <c r="H56" s="363"/>
      <c r="I56" s="287" t="str">
        <f>IF(COUNTIF(I12:I42,"ZV")=0,"",COUNTIF(I12:I42,"ZV"))</f>
        <v/>
      </c>
      <c r="J56" s="365"/>
      <c r="K56" s="364"/>
      <c r="L56" s="364"/>
      <c r="M56" s="364"/>
      <c r="N56" s="363"/>
      <c r="O56" s="287" t="str">
        <f>IF(COUNTIF(O12:O42,"ZV")=0,"",COUNTIF(O12:O42,"ZV"))</f>
        <v/>
      </c>
      <c r="P56" s="365"/>
      <c r="Q56" s="364"/>
      <c r="R56" s="364"/>
      <c r="S56" s="364"/>
      <c r="T56" s="363"/>
      <c r="U56" s="287" t="str">
        <f>IF(COUNTIF(U12:U42,"ZV")=0,"",COUNTIF(U12:U42,"ZV"))</f>
        <v/>
      </c>
      <c r="V56" s="365"/>
      <c r="W56" s="364"/>
      <c r="X56" s="364"/>
      <c r="Y56" s="364"/>
      <c r="Z56" s="363"/>
      <c r="AA56" s="287" t="str">
        <f>IF(COUNTIF(AA12:AA42,"ZV")=0,"",COUNTIF(AA12:AA42,"ZV"))</f>
        <v/>
      </c>
      <c r="AB56" s="365"/>
      <c r="AC56" s="364"/>
      <c r="AD56" s="364"/>
      <c r="AE56" s="364"/>
      <c r="AF56" s="363"/>
      <c r="AG56" s="287" t="str">
        <f>IF(COUNTIF(AG12:AG42,"ZV")=0,"",COUNTIF(AG12:AG42,"ZV"))</f>
        <v/>
      </c>
      <c r="AH56" s="365"/>
      <c r="AI56" s="364"/>
      <c r="AJ56" s="364"/>
      <c r="AK56" s="364"/>
      <c r="AL56" s="363"/>
      <c r="AM56" s="287" t="str">
        <f>IF(COUNTIF(AM12:AM42,"ZV")=0,"",COUNTIF(AM12:AM42,"ZV"))</f>
        <v/>
      </c>
      <c r="AN56" s="365"/>
      <c r="AO56" s="364"/>
      <c r="AP56" s="364"/>
      <c r="AQ56" s="364"/>
      <c r="AR56" s="363"/>
      <c r="AS56" s="287" t="str">
        <f>IF(COUNTIF(AS12:AS42,"ZV")=0,"",COUNTIF(AS12:AS42,"ZV"))</f>
        <v/>
      </c>
      <c r="AT56" s="365"/>
      <c r="AU56" s="364"/>
      <c r="AV56" s="364"/>
      <c r="AW56" s="364"/>
      <c r="AX56" s="363"/>
      <c r="AY56" s="287" t="str">
        <f>IF(COUNTIF(AY12:AY42,"ZV")=0,"",COUNTIF(AY12:AY42,"ZV"))</f>
        <v/>
      </c>
      <c r="AZ56" s="33"/>
      <c r="BA56" s="286"/>
      <c r="BB56" s="286"/>
      <c r="BC56" s="286"/>
      <c r="BD56" s="264"/>
      <c r="BE56" s="289" t="str">
        <f t="shared" si="24"/>
        <v/>
      </c>
    </row>
    <row r="57" spans="1:57" s="118" customFormat="1" ht="15.75" customHeight="1" thickBot="1" x14ac:dyDescent="0.35">
      <c r="A57" s="40"/>
      <c r="B57" s="26"/>
      <c r="C57" s="27" t="s">
        <v>24</v>
      </c>
      <c r="D57" s="41"/>
      <c r="E57" s="42"/>
      <c r="F57" s="42"/>
      <c r="G57" s="42"/>
      <c r="H57" s="43"/>
      <c r="I57" s="44" t="str">
        <f>IF(SUM(I45:I56)=0,"",SUM(I45:I56))</f>
        <v/>
      </c>
      <c r="J57" s="41"/>
      <c r="K57" s="42"/>
      <c r="L57" s="42"/>
      <c r="M57" s="42"/>
      <c r="N57" s="43"/>
      <c r="O57" s="44" t="str">
        <f>IF(SUM(O45:O56)=0,"",SUM(O45:O56))</f>
        <v/>
      </c>
      <c r="P57" s="41"/>
      <c r="Q57" s="42"/>
      <c r="R57" s="42"/>
      <c r="S57" s="42"/>
      <c r="T57" s="43"/>
      <c r="U57" s="44" t="str">
        <f>IF(SUM(U45:U56)=0,"",SUM(U45:U56))</f>
        <v/>
      </c>
      <c r="V57" s="41"/>
      <c r="W57" s="42"/>
      <c r="X57" s="42"/>
      <c r="Y57" s="42"/>
      <c r="Z57" s="43"/>
      <c r="AA57" s="44" t="str">
        <f>IF(SUM(AA45:AA56)=0,"",SUM(AA45:AA56))</f>
        <v/>
      </c>
      <c r="AB57" s="41"/>
      <c r="AC57" s="42"/>
      <c r="AD57" s="42"/>
      <c r="AE57" s="42"/>
      <c r="AF57" s="43"/>
      <c r="AG57" s="44">
        <f>IF(SUM(AG45:AG56)=0,"",SUM(AG45:AG56))</f>
        <v>6</v>
      </c>
      <c r="AH57" s="41"/>
      <c r="AI57" s="42"/>
      <c r="AJ57" s="42"/>
      <c r="AK57" s="42"/>
      <c r="AL57" s="43"/>
      <c r="AM57" s="44">
        <f>IF(SUM(AM45:AM56)=0,"",SUM(AM45:AM56))</f>
        <v>5</v>
      </c>
      <c r="AN57" s="41"/>
      <c r="AO57" s="42"/>
      <c r="AP57" s="42"/>
      <c r="AQ57" s="42"/>
      <c r="AR57" s="43"/>
      <c r="AS57" s="44">
        <f>IF(SUM(AS45:AS56)=0,"",SUM(AS45:AS56))</f>
        <v>5</v>
      </c>
      <c r="AT57" s="41"/>
      <c r="AU57" s="42"/>
      <c r="AV57" s="42"/>
      <c r="AW57" s="42"/>
      <c r="AX57" s="43"/>
      <c r="AY57" s="44">
        <f>IF(SUM(AY45:AY56)=0,"",SUM(AY45:AY56))</f>
        <v>5</v>
      </c>
      <c r="AZ57" s="45"/>
      <c r="BA57" s="42"/>
      <c r="BB57" s="42"/>
      <c r="BC57" s="42"/>
      <c r="BD57" s="43"/>
      <c r="BE57" s="289">
        <f t="shared" si="24"/>
        <v>21</v>
      </c>
    </row>
    <row r="58" spans="1:57" s="118" customFormat="1" ht="15.75" customHeight="1" thickTop="1" x14ac:dyDescent="0.3">
      <c r="A58" s="177"/>
      <c r="B58" s="178"/>
      <c r="C58" s="178"/>
    </row>
    <row r="59" spans="1:57" s="118" customFormat="1" ht="15.75" customHeight="1" x14ac:dyDescent="0.3">
      <c r="A59" s="177"/>
      <c r="B59" s="178"/>
      <c r="C59" s="178"/>
    </row>
    <row r="60" spans="1:57" s="118" customFormat="1" ht="15.75" customHeight="1" x14ac:dyDescent="0.3">
      <c r="A60" s="177"/>
      <c r="B60" s="178"/>
      <c r="C60" s="178"/>
    </row>
    <row r="61" spans="1:57" s="118" customFormat="1" ht="15.75" customHeight="1" x14ac:dyDescent="0.3">
      <c r="A61" s="177"/>
      <c r="B61" s="178"/>
      <c r="C61" s="178"/>
    </row>
    <row r="62" spans="1:57" s="118" customFormat="1" ht="15.75" customHeight="1" x14ac:dyDescent="0.3">
      <c r="A62" s="177"/>
      <c r="B62" s="178"/>
      <c r="C62" s="178"/>
    </row>
    <row r="63" spans="1:57" s="118" customFormat="1" ht="15.75" customHeight="1" x14ac:dyDescent="0.3">
      <c r="A63" s="177"/>
      <c r="B63" s="178"/>
      <c r="C63" s="178"/>
    </row>
    <row r="64" spans="1:57" s="118" customFormat="1" ht="15.75" customHeight="1" x14ac:dyDescent="0.3">
      <c r="A64" s="177"/>
      <c r="B64" s="178"/>
      <c r="C64" s="178"/>
    </row>
    <row r="65" spans="1:3" s="118" customFormat="1" ht="15.75" customHeight="1" x14ac:dyDescent="0.3">
      <c r="A65" s="177"/>
      <c r="B65" s="178"/>
      <c r="C65" s="178"/>
    </row>
    <row r="66" spans="1:3" s="118" customFormat="1" ht="15.75" customHeight="1" x14ac:dyDescent="0.3">
      <c r="A66" s="177"/>
      <c r="B66" s="178"/>
      <c r="C66" s="178"/>
    </row>
    <row r="67" spans="1:3" s="118" customFormat="1" ht="15.75" customHeight="1" x14ac:dyDescent="0.3">
      <c r="A67" s="177"/>
      <c r="B67" s="178"/>
      <c r="C67" s="178"/>
    </row>
    <row r="68" spans="1:3" s="118" customFormat="1" ht="15.75" customHeight="1" x14ac:dyDescent="0.3">
      <c r="A68" s="177"/>
      <c r="B68" s="178"/>
      <c r="C68" s="178"/>
    </row>
    <row r="69" spans="1:3" s="118" customFormat="1" ht="15.75" customHeight="1" x14ac:dyDescent="0.3">
      <c r="A69" s="177"/>
      <c r="B69" s="178"/>
      <c r="C69" s="178"/>
    </row>
    <row r="70" spans="1:3" s="118" customFormat="1" ht="15.75" customHeight="1" x14ac:dyDescent="0.3">
      <c r="A70" s="177"/>
      <c r="B70" s="178"/>
      <c r="C70" s="178"/>
    </row>
    <row r="71" spans="1:3" s="118" customFormat="1" ht="15.75" customHeight="1" x14ac:dyDescent="0.3">
      <c r="A71" s="177"/>
      <c r="B71" s="178"/>
      <c r="C71" s="178"/>
    </row>
    <row r="72" spans="1:3" s="118" customFormat="1" ht="15.75" customHeight="1" x14ac:dyDescent="0.3">
      <c r="A72" s="177"/>
      <c r="B72" s="178"/>
      <c r="C72" s="178"/>
    </row>
    <row r="73" spans="1:3" s="118" customFormat="1" ht="15.75" customHeight="1" x14ac:dyDescent="0.3">
      <c r="A73" s="177"/>
      <c r="B73" s="178"/>
      <c r="C73" s="178"/>
    </row>
    <row r="74" spans="1:3" s="118" customFormat="1" ht="15.75" customHeight="1" x14ac:dyDescent="0.3">
      <c r="A74" s="177"/>
      <c r="B74" s="178"/>
      <c r="C74" s="178"/>
    </row>
    <row r="75" spans="1:3" s="118" customFormat="1" ht="15.75" customHeight="1" x14ac:dyDescent="0.3">
      <c r="A75" s="177"/>
      <c r="B75" s="178"/>
      <c r="C75" s="178"/>
    </row>
    <row r="76" spans="1:3" s="118" customFormat="1" ht="15.75" customHeight="1" x14ac:dyDescent="0.3">
      <c r="A76" s="177"/>
      <c r="B76" s="178"/>
      <c r="C76" s="178"/>
    </row>
    <row r="77" spans="1:3" s="118" customFormat="1" ht="15.75" customHeight="1" x14ac:dyDescent="0.3">
      <c r="A77" s="177"/>
      <c r="B77" s="178"/>
      <c r="C77" s="178"/>
    </row>
    <row r="78" spans="1:3" s="118" customFormat="1" ht="15.75" customHeight="1" x14ac:dyDescent="0.3">
      <c r="A78" s="177"/>
      <c r="B78" s="178"/>
      <c r="C78" s="178"/>
    </row>
    <row r="79" spans="1:3" s="118" customFormat="1" ht="15.75" customHeight="1" x14ac:dyDescent="0.3">
      <c r="A79" s="177"/>
      <c r="B79" s="178"/>
      <c r="C79" s="178"/>
    </row>
    <row r="80" spans="1:3" s="118" customFormat="1" ht="15.75" customHeight="1" x14ac:dyDescent="0.3">
      <c r="A80" s="177"/>
      <c r="B80" s="178"/>
      <c r="C80" s="178"/>
    </row>
    <row r="81" spans="1:3" s="118" customFormat="1" ht="15.75" customHeight="1" x14ac:dyDescent="0.3">
      <c r="A81" s="177"/>
      <c r="B81" s="178"/>
      <c r="C81" s="178"/>
    </row>
    <row r="82" spans="1:3" s="118" customFormat="1" ht="15.75" customHeight="1" x14ac:dyDescent="0.3">
      <c r="A82" s="177"/>
      <c r="B82" s="178"/>
      <c r="C82" s="178"/>
    </row>
    <row r="83" spans="1:3" s="118" customFormat="1" ht="15.75" customHeight="1" x14ac:dyDescent="0.3">
      <c r="A83" s="177"/>
      <c r="B83" s="178"/>
      <c r="C83" s="178"/>
    </row>
    <row r="84" spans="1:3" s="118" customFormat="1" ht="15.75" customHeight="1" x14ac:dyDescent="0.3">
      <c r="A84" s="177"/>
      <c r="B84" s="178"/>
      <c r="C84" s="178"/>
    </row>
    <row r="85" spans="1:3" s="118" customFormat="1" ht="15.75" customHeight="1" x14ac:dyDescent="0.3">
      <c r="A85" s="177"/>
      <c r="B85" s="178"/>
      <c r="C85" s="178"/>
    </row>
    <row r="86" spans="1:3" s="118" customFormat="1" ht="15.75" customHeight="1" x14ac:dyDescent="0.3">
      <c r="A86" s="177"/>
      <c r="B86" s="178"/>
      <c r="C86" s="178"/>
    </row>
    <row r="87" spans="1:3" s="118" customFormat="1" ht="15.75" customHeight="1" x14ac:dyDescent="0.3">
      <c r="A87" s="177"/>
      <c r="B87" s="178"/>
      <c r="C87" s="178"/>
    </row>
    <row r="88" spans="1:3" s="118" customFormat="1" ht="15.75" customHeight="1" x14ac:dyDescent="0.3">
      <c r="A88" s="177"/>
      <c r="B88" s="178"/>
      <c r="C88" s="178"/>
    </row>
    <row r="89" spans="1:3" s="118" customFormat="1" ht="15.75" customHeight="1" x14ac:dyDescent="0.3">
      <c r="A89" s="177"/>
      <c r="B89" s="178"/>
      <c r="C89" s="178"/>
    </row>
    <row r="90" spans="1:3" s="118" customFormat="1" ht="15.75" customHeight="1" x14ac:dyDescent="0.3">
      <c r="A90" s="177"/>
      <c r="B90" s="178"/>
      <c r="C90" s="178"/>
    </row>
    <row r="91" spans="1:3" s="118" customFormat="1" ht="15.75" customHeight="1" x14ac:dyDescent="0.3">
      <c r="A91" s="177"/>
      <c r="B91" s="178"/>
      <c r="C91" s="178"/>
    </row>
    <row r="92" spans="1:3" s="118" customFormat="1" ht="15.75" customHeight="1" x14ac:dyDescent="0.3">
      <c r="A92" s="177"/>
      <c r="B92" s="178"/>
      <c r="C92" s="178"/>
    </row>
    <row r="93" spans="1:3" s="118" customFormat="1" ht="15.75" customHeight="1" x14ac:dyDescent="0.3">
      <c r="A93" s="177"/>
      <c r="B93" s="178"/>
      <c r="C93" s="178"/>
    </row>
    <row r="94" spans="1:3" s="118" customFormat="1" ht="15.75" customHeight="1" x14ac:dyDescent="0.3">
      <c r="A94" s="177"/>
      <c r="B94" s="178"/>
      <c r="C94" s="178"/>
    </row>
    <row r="95" spans="1:3" s="118" customFormat="1" ht="15.75" customHeight="1" x14ac:dyDescent="0.3">
      <c r="A95" s="177"/>
      <c r="B95" s="178"/>
      <c r="C95" s="178"/>
    </row>
    <row r="96" spans="1:3" s="118" customFormat="1" ht="15.75" customHeight="1" x14ac:dyDescent="0.3">
      <c r="A96" s="177"/>
      <c r="B96" s="178"/>
      <c r="C96" s="178"/>
    </row>
    <row r="97" spans="1:3" s="118" customFormat="1" ht="15.75" customHeight="1" x14ac:dyDescent="0.3">
      <c r="A97" s="177"/>
      <c r="B97" s="178"/>
      <c r="C97" s="178"/>
    </row>
    <row r="98" spans="1:3" s="118" customFormat="1" ht="15.75" customHeight="1" x14ac:dyDescent="0.3">
      <c r="A98" s="177"/>
      <c r="B98" s="178"/>
      <c r="C98" s="178"/>
    </row>
    <row r="99" spans="1:3" s="118" customFormat="1" ht="15.75" customHeight="1" x14ac:dyDescent="0.3">
      <c r="A99" s="177"/>
      <c r="B99" s="178"/>
      <c r="C99" s="178"/>
    </row>
    <row r="100" spans="1:3" s="118" customFormat="1" ht="15.75" customHeight="1" x14ac:dyDescent="0.3">
      <c r="A100" s="177"/>
      <c r="B100" s="178"/>
      <c r="C100" s="178"/>
    </row>
    <row r="101" spans="1:3" s="118" customFormat="1" ht="15.75" customHeight="1" x14ac:dyDescent="0.3">
      <c r="A101" s="177"/>
      <c r="B101" s="178"/>
      <c r="C101" s="178"/>
    </row>
    <row r="102" spans="1:3" s="118" customFormat="1" ht="15.75" customHeight="1" x14ac:dyDescent="0.3">
      <c r="A102" s="177"/>
      <c r="B102" s="178"/>
      <c r="C102" s="178"/>
    </row>
    <row r="103" spans="1:3" s="118" customFormat="1" ht="15.75" customHeight="1" x14ac:dyDescent="0.3">
      <c r="A103" s="177"/>
      <c r="B103" s="178"/>
      <c r="C103" s="178"/>
    </row>
    <row r="104" spans="1:3" s="118" customFormat="1" ht="15.75" customHeight="1" x14ac:dyDescent="0.3">
      <c r="A104" s="177"/>
      <c r="B104" s="178"/>
      <c r="C104" s="178"/>
    </row>
    <row r="105" spans="1:3" s="118" customFormat="1" ht="15.75" customHeight="1" x14ac:dyDescent="0.3">
      <c r="A105" s="177"/>
      <c r="B105" s="178"/>
      <c r="C105" s="178"/>
    </row>
    <row r="106" spans="1:3" s="118" customFormat="1" ht="15.75" customHeight="1" x14ac:dyDescent="0.3">
      <c r="A106" s="177"/>
      <c r="B106" s="178"/>
      <c r="C106" s="178"/>
    </row>
    <row r="107" spans="1:3" s="118" customFormat="1" ht="15.75" customHeight="1" x14ac:dyDescent="0.3">
      <c r="A107" s="177"/>
      <c r="B107" s="178"/>
      <c r="C107" s="178"/>
    </row>
    <row r="108" spans="1:3" s="118" customFormat="1" ht="15.75" customHeight="1" x14ac:dyDescent="0.3">
      <c r="A108" s="177"/>
      <c r="B108" s="178"/>
      <c r="C108" s="178"/>
    </row>
    <row r="109" spans="1:3" s="118" customFormat="1" ht="15.75" customHeight="1" x14ac:dyDescent="0.3">
      <c r="A109" s="177"/>
      <c r="B109" s="178"/>
      <c r="C109" s="178"/>
    </row>
    <row r="110" spans="1:3" s="118" customFormat="1" ht="15.75" customHeight="1" x14ac:dyDescent="0.3">
      <c r="A110" s="177"/>
      <c r="B110" s="178"/>
      <c r="C110" s="178"/>
    </row>
    <row r="111" spans="1:3" s="118" customFormat="1" ht="15.75" customHeight="1" x14ac:dyDescent="0.3">
      <c r="A111" s="177"/>
      <c r="B111" s="178"/>
      <c r="C111" s="178"/>
    </row>
    <row r="112" spans="1:3" s="118" customFormat="1" ht="15.75" customHeight="1" x14ac:dyDescent="0.3">
      <c r="A112" s="177"/>
      <c r="B112" s="178"/>
      <c r="C112" s="178"/>
    </row>
    <row r="113" spans="1:3" s="118" customFormat="1" ht="15.75" customHeight="1" x14ac:dyDescent="0.3">
      <c r="A113" s="177"/>
      <c r="B113" s="178"/>
      <c r="C113" s="178"/>
    </row>
    <row r="114" spans="1:3" s="118" customFormat="1" ht="15.75" customHeight="1" x14ac:dyDescent="0.3">
      <c r="A114" s="177"/>
      <c r="B114" s="178"/>
      <c r="C114" s="178"/>
    </row>
    <row r="115" spans="1:3" s="118" customFormat="1" ht="15.75" customHeight="1" x14ac:dyDescent="0.3">
      <c r="A115" s="177"/>
      <c r="B115" s="178"/>
      <c r="C115" s="178"/>
    </row>
    <row r="116" spans="1:3" s="118" customFormat="1" ht="15.75" customHeight="1" x14ac:dyDescent="0.3">
      <c r="A116" s="177"/>
      <c r="B116" s="178"/>
      <c r="C116" s="178"/>
    </row>
    <row r="117" spans="1:3" s="118" customFormat="1" ht="15.75" customHeight="1" x14ac:dyDescent="0.3">
      <c r="A117" s="177"/>
      <c r="B117" s="178"/>
      <c r="C117" s="178"/>
    </row>
    <row r="118" spans="1:3" s="118" customFormat="1" ht="15.75" customHeight="1" x14ac:dyDescent="0.3">
      <c r="A118" s="177"/>
      <c r="B118" s="178"/>
      <c r="C118" s="178"/>
    </row>
    <row r="119" spans="1:3" s="118" customFormat="1" ht="15.75" customHeight="1" x14ac:dyDescent="0.3">
      <c r="A119" s="177"/>
      <c r="B119" s="178"/>
      <c r="C119" s="178"/>
    </row>
    <row r="120" spans="1:3" s="118" customFormat="1" ht="15.75" customHeight="1" x14ac:dyDescent="0.3">
      <c r="A120" s="177"/>
      <c r="B120" s="178"/>
      <c r="C120" s="178"/>
    </row>
    <row r="121" spans="1:3" s="118" customFormat="1" ht="15.75" customHeight="1" x14ac:dyDescent="0.3">
      <c r="A121" s="177"/>
      <c r="B121" s="178"/>
      <c r="C121" s="178"/>
    </row>
    <row r="122" spans="1:3" s="118" customFormat="1" ht="15.75" customHeight="1" x14ac:dyDescent="0.3">
      <c r="A122" s="177"/>
      <c r="B122" s="178"/>
      <c r="C122" s="178"/>
    </row>
    <row r="123" spans="1:3" s="118" customFormat="1" ht="15.75" customHeight="1" x14ac:dyDescent="0.3">
      <c r="A123" s="177"/>
      <c r="B123" s="116"/>
      <c r="C123" s="116"/>
    </row>
    <row r="124" spans="1:3" s="118" customFormat="1" ht="15.75" customHeight="1" x14ac:dyDescent="0.3">
      <c r="A124" s="177"/>
      <c r="B124" s="116"/>
      <c r="C124" s="116"/>
    </row>
    <row r="125" spans="1:3" s="118" customFormat="1" ht="15.75" customHeight="1" x14ac:dyDescent="0.3">
      <c r="A125" s="177"/>
      <c r="B125" s="116"/>
      <c r="C125" s="116"/>
    </row>
    <row r="126" spans="1:3" s="118" customFormat="1" ht="15.75" customHeight="1" x14ac:dyDescent="0.3">
      <c r="A126" s="177"/>
      <c r="B126" s="116"/>
      <c r="C126" s="116"/>
    </row>
    <row r="127" spans="1:3" s="118" customFormat="1" ht="15.75" customHeight="1" x14ac:dyDescent="0.3">
      <c r="A127" s="177"/>
      <c r="B127" s="116"/>
      <c r="C127" s="116"/>
    </row>
    <row r="128" spans="1:3" s="118" customFormat="1" ht="15.75" customHeight="1" x14ac:dyDescent="0.3">
      <c r="A128" s="177"/>
      <c r="B128" s="116"/>
      <c r="C128" s="116"/>
    </row>
    <row r="129" spans="1:57" s="118" customFormat="1" ht="15.75" customHeight="1" x14ac:dyDescent="0.3">
      <c r="A129" s="177"/>
      <c r="B129" s="116"/>
      <c r="C129" s="116"/>
    </row>
    <row r="130" spans="1:57" ht="15.75" customHeight="1" x14ac:dyDescent="0.3">
      <c r="A130" s="177"/>
      <c r="B130" s="116"/>
      <c r="C130" s="116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</row>
    <row r="131" spans="1:57" ht="15.75" customHeight="1" x14ac:dyDescent="0.3">
      <c r="A131" s="177"/>
      <c r="B131" s="116"/>
      <c r="C131" s="116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</row>
    <row r="132" spans="1:57" ht="15.75" customHeight="1" x14ac:dyDescent="0.3">
      <c r="A132" s="179"/>
      <c r="B132" s="114"/>
      <c r="C132" s="114"/>
    </row>
    <row r="133" spans="1:57" ht="15.75" customHeight="1" x14ac:dyDescent="0.3">
      <c r="A133" s="179"/>
      <c r="B133" s="114"/>
      <c r="C133" s="114"/>
    </row>
    <row r="134" spans="1:57" ht="15.75" customHeight="1" x14ac:dyDescent="0.3">
      <c r="A134" s="179"/>
      <c r="B134" s="114"/>
      <c r="C134" s="114"/>
    </row>
    <row r="135" spans="1:57" ht="15.75" customHeight="1" x14ac:dyDescent="0.3">
      <c r="A135" s="179"/>
      <c r="B135" s="114"/>
      <c r="C135" s="114"/>
    </row>
    <row r="136" spans="1:57" ht="15.75" customHeight="1" x14ac:dyDescent="0.3">
      <c r="A136" s="179"/>
      <c r="B136" s="114"/>
      <c r="C136" s="114"/>
    </row>
    <row r="137" spans="1:57" ht="15.75" customHeight="1" x14ac:dyDescent="0.3">
      <c r="A137" s="179"/>
      <c r="B137" s="114"/>
      <c r="C137" s="114"/>
    </row>
    <row r="138" spans="1:57" ht="15.75" customHeight="1" x14ac:dyDescent="0.3">
      <c r="A138" s="179"/>
      <c r="B138" s="114"/>
      <c r="C138" s="114"/>
    </row>
    <row r="139" spans="1:57" ht="15.75" customHeight="1" x14ac:dyDescent="0.3">
      <c r="A139" s="179"/>
      <c r="B139" s="114"/>
      <c r="C139" s="114"/>
    </row>
    <row r="140" spans="1:57" ht="15.75" customHeight="1" x14ac:dyDescent="0.3">
      <c r="A140" s="179"/>
      <c r="B140" s="114"/>
      <c r="C140" s="114"/>
    </row>
    <row r="141" spans="1:57" ht="15.75" customHeight="1" x14ac:dyDescent="0.3">
      <c r="A141" s="179"/>
      <c r="B141" s="114"/>
      <c r="C141" s="114"/>
    </row>
    <row r="142" spans="1:57" ht="15.75" customHeight="1" x14ac:dyDescent="0.3">
      <c r="A142" s="179"/>
      <c r="B142" s="114"/>
      <c r="C142" s="114"/>
    </row>
    <row r="143" spans="1:57" ht="15.75" customHeight="1" x14ac:dyDescent="0.3">
      <c r="A143" s="179"/>
      <c r="B143" s="114"/>
      <c r="C143" s="114"/>
    </row>
    <row r="144" spans="1:57" ht="15.75" customHeight="1" x14ac:dyDescent="0.3">
      <c r="A144" s="179"/>
      <c r="B144" s="114"/>
      <c r="C144" s="114"/>
    </row>
    <row r="145" spans="1:3" ht="15.75" customHeight="1" x14ac:dyDescent="0.3">
      <c r="A145" s="179"/>
      <c r="B145" s="114"/>
      <c r="C145" s="114"/>
    </row>
    <row r="146" spans="1:3" ht="15.75" customHeight="1" x14ac:dyDescent="0.3">
      <c r="A146" s="179"/>
      <c r="B146" s="114"/>
      <c r="C146" s="114"/>
    </row>
    <row r="147" spans="1:3" ht="15.75" customHeight="1" x14ac:dyDescent="0.3">
      <c r="A147" s="179"/>
      <c r="B147" s="114"/>
      <c r="C147" s="114"/>
    </row>
    <row r="148" spans="1:3" ht="15.75" customHeight="1" x14ac:dyDescent="0.3">
      <c r="A148" s="179"/>
      <c r="B148" s="114"/>
      <c r="C148" s="114"/>
    </row>
    <row r="149" spans="1:3" ht="15.75" customHeight="1" x14ac:dyDescent="0.3">
      <c r="A149" s="179"/>
      <c r="B149" s="114"/>
      <c r="C149" s="114"/>
    </row>
    <row r="150" spans="1:3" ht="15.75" customHeight="1" x14ac:dyDescent="0.3">
      <c r="A150" s="179"/>
      <c r="B150" s="114"/>
      <c r="C150" s="114"/>
    </row>
    <row r="151" spans="1:3" ht="15.75" customHeight="1" x14ac:dyDescent="0.3">
      <c r="A151" s="179"/>
      <c r="B151" s="114"/>
      <c r="C151" s="114"/>
    </row>
    <row r="152" spans="1:3" ht="15.75" customHeight="1" x14ac:dyDescent="0.3">
      <c r="A152" s="179"/>
      <c r="B152" s="114"/>
      <c r="C152" s="114"/>
    </row>
    <row r="153" spans="1:3" ht="15.75" customHeight="1" x14ac:dyDescent="0.3">
      <c r="A153" s="179"/>
      <c r="B153" s="114"/>
      <c r="C153" s="114"/>
    </row>
    <row r="154" spans="1:3" ht="15.75" customHeight="1" x14ac:dyDescent="0.3">
      <c r="A154" s="179"/>
      <c r="B154" s="114"/>
      <c r="C154" s="114"/>
    </row>
    <row r="155" spans="1:3" ht="15.75" customHeight="1" x14ac:dyDescent="0.3">
      <c r="A155" s="179"/>
      <c r="B155" s="114"/>
      <c r="C155" s="114"/>
    </row>
    <row r="156" spans="1:3" ht="15.75" customHeight="1" x14ac:dyDescent="0.3">
      <c r="A156" s="179"/>
      <c r="B156" s="114"/>
      <c r="C156" s="114"/>
    </row>
    <row r="157" spans="1:3" ht="15.75" customHeight="1" x14ac:dyDescent="0.3">
      <c r="A157" s="179"/>
      <c r="B157" s="114"/>
      <c r="C157" s="114"/>
    </row>
    <row r="158" spans="1:3" ht="15.75" customHeight="1" x14ac:dyDescent="0.3">
      <c r="A158" s="179"/>
      <c r="B158" s="114"/>
      <c r="C158" s="114"/>
    </row>
    <row r="159" spans="1:3" ht="15.75" customHeight="1" x14ac:dyDescent="0.3">
      <c r="A159" s="179"/>
      <c r="B159" s="114"/>
      <c r="C159" s="114"/>
    </row>
    <row r="160" spans="1:3" ht="15.75" customHeight="1" x14ac:dyDescent="0.3">
      <c r="A160" s="179"/>
      <c r="B160" s="114"/>
      <c r="C160" s="114"/>
    </row>
    <row r="161" spans="1:3" ht="15.75" customHeight="1" x14ac:dyDescent="0.3">
      <c r="A161" s="179"/>
      <c r="B161" s="114"/>
      <c r="C161" s="114"/>
    </row>
    <row r="162" spans="1:3" ht="15.75" customHeight="1" x14ac:dyDescent="0.3">
      <c r="A162" s="179"/>
      <c r="B162" s="114"/>
      <c r="C162" s="114"/>
    </row>
    <row r="163" spans="1:3" ht="15.75" customHeight="1" x14ac:dyDescent="0.3">
      <c r="A163" s="179"/>
      <c r="B163" s="114"/>
      <c r="C163" s="114"/>
    </row>
    <row r="164" spans="1:3" x14ac:dyDescent="0.3">
      <c r="A164" s="179"/>
      <c r="B164" s="114"/>
      <c r="C164" s="114"/>
    </row>
    <row r="165" spans="1:3" x14ac:dyDescent="0.3">
      <c r="A165" s="179"/>
      <c r="B165" s="114"/>
      <c r="C165" s="114"/>
    </row>
    <row r="166" spans="1:3" x14ac:dyDescent="0.3">
      <c r="A166" s="179"/>
      <c r="B166" s="114"/>
      <c r="C166" s="114"/>
    </row>
    <row r="167" spans="1:3" x14ac:dyDescent="0.3">
      <c r="A167" s="179"/>
      <c r="B167" s="114"/>
      <c r="C167" s="114"/>
    </row>
    <row r="168" spans="1:3" x14ac:dyDescent="0.3">
      <c r="A168" s="179"/>
      <c r="B168" s="114"/>
      <c r="C168" s="114"/>
    </row>
    <row r="169" spans="1:3" x14ac:dyDescent="0.3">
      <c r="A169" s="179"/>
      <c r="B169" s="114"/>
      <c r="C169" s="114"/>
    </row>
    <row r="170" spans="1:3" x14ac:dyDescent="0.3">
      <c r="A170" s="179"/>
      <c r="B170" s="114"/>
      <c r="C170" s="114"/>
    </row>
    <row r="171" spans="1:3" x14ac:dyDescent="0.3">
      <c r="A171" s="179"/>
      <c r="B171" s="114"/>
      <c r="C171" s="114"/>
    </row>
    <row r="172" spans="1:3" x14ac:dyDescent="0.3">
      <c r="A172" s="179"/>
      <c r="B172" s="114"/>
      <c r="C172" s="114"/>
    </row>
    <row r="173" spans="1:3" x14ac:dyDescent="0.3">
      <c r="A173" s="179"/>
      <c r="B173" s="114"/>
      <c r="C173" s="114"/>
    </row>
    <row r="174" spans="1:3" x14ac:dyDescent="0.3">
      <c r="A174" s="179"/>
      <c r="B174" s="114"/>
      <c r="C174" s="114"/>
    </row>
    <row r="175" spans="1:3" x14ac:dyDescent="0.3">
      <c r="A175" s="179"/>
      <c r="B175" s="114"/>
      <c r="C175" s="114"/>
    </row>
    <row r="176" spans="1:3" x14ac:dyDescent="0.3">
      <c r="A176" s="179"/>
      <c r="B176" s="114"/>
      <c r="C176" s="114"/>
    </row>
    <row r="177" spans="1:3" x14ac:dyDescent="0.3">
      <c r="A177" s="179"/>
      <c r="B177" s="114"/>
      <c r="C177" s="114"/>
    </row>
    <row r="178" spans="1:3" x14ac:dyDescent="0.3">
      <c r="A178" s="179"/>
      <c r="B178" s="114"/>
      <c r="C178" s="114"/>
    </row>
    <row r="179" spans="1:3" x14ac:dyDescent="0.3">
      <c r="A179" s="179"/>
      <c r="B179" s="114"/>
      <c r="C179" s="114"/>
    </row>
    <row r="180" spans="1:3" x14ac:dyDescent="0.3">
      <c r="A180" s="179"/>
      <c r="B180" s="114"/>
      <c r="C180" s="114"/>
    </row>
    <row r="181" spans="1:3" x14ac:dyDescent="0.3">
      <c r="A181" s="179"/>
      <c r="B181" s="114"/>
      <c r="C181" s="114"/>
    </row>
    <row r="182" spans="1:3" x14ac:dyDescent="0.3">
      <c r="A182" s="179"/>
      <c r="B182" s="114"/>
      <c r="C182" s="114"/>
    </row>
    <row r="183" spans="1:3" x14ac:dyDescent="0.3">
      <c r="A183" s="179"/>
      <c r="B183" s="114"/>
      <c r="C183" s="114"/>
    </row>
    <row r="184" spans="1:3" x14ac:dyDescent="0.3">
      <c r="A184" s="179"/>
      <c r="B184" s="114"/>
      <c r="C184" s="114"/>
    </row>
    <row r="185" spans="1:3" x14ac:dyDescent="0.3">
      <c r="A185" s="179"/>
      <c r="B185" s="114"/>
      <c r="C185" s="114"/>
    </row>
    <row r="186" spans="1:3" x14ac:dyDescent="0.3">
      <c r="A186" s="179"/>
      <c r="B186" s="114"/>
      <c r="C186" s="114"/>
    </row>
    <row r="187" spans="1:3" x14ac:dyDescent="0.3">
      <c r="A187" s="179"/>
      <c r="B187" s="114"/>
      <c r="C187" s="114"/>
    </row>
    <row r="188" spans="1:3" x14ac:dyDescent="0.3">
      <c r="A188" s="179"/>
      <c r="B188" s="114"/>
      <c r="C188" s="114"/>
    </row>
    <row r="189" spans="1:3" x14ac:dyDescent="0.3">
      <c r="A189" s="179"/>
      <c r="B189" s="114"/>
      <c r="C189" s="114"/>
    </row>
    <row r="190" spans="1:3" x14ac:dyDescent="0.3">
      <c r="A190" s="179"/>
      <c r="B190" s="114"/>
      <c r="C190" s="114"/>
    </row>
    <row r="191" spans="1:3" x14ac:dyDescent="0.3">
      <c r="A191" s="179"/>
      <c r="B191" s="114"/>
      <c r="C191" s="114"/>
    </row>
    <row r="192" spans="1:3" x14ac:dyDescent="0.3">
      <c r="A192" s="179"/>
      <c r="B192" s="114"/>
      <c r="C192" s="114"/>
    </row>
    <row r="193" spans="1:3" x14ac:dyDescent="0.3">
      <c r="A193" s="179"/>
      <c r="B193" s="114"/>
      <c r="C193" s="114"/>
    </row>
    <row r="194" spans="1:3" x14ac:dyDescent="0.3">
      <c r="A194" s="179"/>
      <c r="B194" s="114"/>
      <c r="C194" s="114"/>
    </row>
    <row r="195" spans="1:3" x14ac:dyDescent="0.3">
      <c r="A195" s="179"/>
      <c r="B195" s="114"/>
      <c r="C195" s="114"/>
    </row>
    <row r="196" spans="1:3" x14ac:dyDescent="0.3">
      <c r="A196" s="179"/>
      <c r="B196" s="114"/>
      <c r="C196" s="114"/>
    </row>
    <row r="197" spans="1:3" x14ac:dyDescent="0.3">
      <c r="A197" s="179"/>
      <c r="B197" s="114"/>
      <c r="C197" s="114"/>
    </row>
    <row r="198" spans="1:3" x14ac:dyDescent="0.3">
      <c r="A198" s="179"/>
      <c r="B198" s="114"/>
      <c r="C198" s="114"/>
    </row>
    <row r="199" spans="1:3" x14ac:dyDescent="0.3">
      <c r="A199" s="179"/>
      <c r="B199" s="114"/>
      <c r="C199" s="114"/>
    </row>
    <row r="200" spans="1:3" x14ac:dyDescent="0.3">
      <c r="A200" s="179"/>
      <c r="B200" s="114"/>
      <c r="C200" s="114"/>
    </row>
    <row r="201" spans="1:3" x14ac:dyDescent="0.3">
      <c r="A201" s="179"/>
      <c r="B201" s="114"/>
      <c r="C201" s="114"/>
    </row>
    <row r="202" spans="1:3" x14ac:dyDescent="0.3">
      <c r="A202" s="179"/>
      <c r="B202" s="114"/>
      <c r="C202" s="114"/>
    </row>
    <row r="203" spans="1:3" x14ac:dyDescent="0.3">
      <c r="A203" s="179"/>
      <c r="B203" s="114"/>
      <c r="C203" s="114"/>
    </row>
    <row r="204" spans="1:3" x14ac:dyDescent="0.3">
      <c r="A204" s="179"/>
      <c r="B204" s="114"/>
      <c r="C204" s="114"/>
    </row>
    <row r="205" spans="1:3" x14ac:dyDescent="0.3">
      <c r="A205" s="179"/>
      <c r="B205" s="114"/>
      <c r="C205" s="114"/>
    </row>
    <row r="206" spans="1:3" x14ac:dyDescent="0.3">
      <c r="A206" s="179"/>
      <c r="B206" s="114"/>
      <c r="C206" s="114"/>
    </row>
    <row r="207" spans="1:3" x14ac:dyDescent="0.3">
      <c r="A207" s="179"/>
      <c r="B207" s="114"/>
      <c r="C207" s="114"/>
    </row>
    <row r="208" spans="1:3" x14ac:dyDescent="0.3">
      <c r="A208" s="179"/>
      <c r="B208" s="114"/>
      <c r="C208" s="114"/>
    </row>
    <row r="209" spans="1:3" x14ac:dyDescent="0.3">
      <c r="A209" s="179"/>
      <c r="B209" s="114"/>
      <c r="C209" s="114"/>
    </row>
    <row r="210" spans="1:3" x14ac:dyDescent="0.3">
      <c r="A210" s="179"/>
      <c r="B210" s="114"/>
      <c r="C210" s="114"/>
    </row>
    <row r="211" spans="1:3" x14ac:dyDescent="0.3">
      <c r="A211" s="179"/>
      <c r="B211" s="114"/>
      <c r="C211" s="114"/>
    </row>
    <row r="212" spans="1:3" x14ac:dyDescent="0.3">
      <c r="A212" s="179"/>
      <c r="B212" s="114"/>
      <c r="C212" s="114"/>
    </row>
    <row r="213" spans="1:3" x14ac:dyDescent="0.3">
      <c r="A213" s="179"/>
      <c r="B213" s="114"/>
      <c r="C213" s="114"/>
    </row>
    <row r="214" spans="1:3" x14ac:dyDescent="0.3">
      <c r="A214" s="179"/>
      <c r="B214" s="114"/>
      <c r="C214" s="114"/>
    </row>
    <row r="215" spans="1:3" x14ac:dyDescent="0.3">
      <c r="A215" s="179"/>
      <c r="B215" s="114"/>
      <c r="C215" s="114"/>
    </row>
    <row r="216" spans="1:3" x14ac:dyDescent="0.3">
      <c r="A216" s="179"/>
      <c r="B216" s="114"/>
      <c r="C216" s="114"/>
    </row>
    <row r="217" spans="1:3" x14ac:dyDescent="0.3">
      <c r="A217" s="179"/>
      <c r="B217" s="114"/>
      <c r="C217" s="114"/>
    </row>
    <row r="218" spans="1:3" x14ac:dyDescent="0.3">
      <c r="A218" s="179"/>
      <c r="B218" s="114"/>
      <c r="C218" s="114"/>
    </row>
    <row r="219" spans="1:3" x14ac:dyDescent="0.3">
      <c r="A219" s="179"/>
      <c r="B219" s="114"/>
      <c r="C219" s="114"/>
    </row>
    <row r="220" spans="1:3" x14ac:dyDescent="0.3">
      <c r="A220" s="179"/>
      <c r="B220" s="114"/>
      <c r="C220" s="114"/>
    </row>
    <row r="221" spans="1:3" x14ac:dyDescent="0.3">
      <c r="A221" s="179"/>
      <c r="B221" s="114"/>
      <c r="C221" s="114"/>
    </row>
    <row r="222" spans="1:3" x14ac:dyDescent="0.3">
      <c r="A222" s="179"/>
      <c r="B222" s="114"/>
      <c r="C222" s="114"/>
    </row>
    <row r="223" spans="1:3" x14ac:dyDescent="0.3">
      <c r="A223" s="179"/>
      <c r="B223" s="114"/>
      <c r="C223" s="114"/>
    </row>
    <row r="224" spans="1:3" x14ac:dyDescent="0.3">
      <c r="A224" s="179"/>
      <c r="B224" s="114"/>
      <c r="C224" s="114"/>
    </row>
    <row r="225" spans="1:3" x14ac:dyDescent="0.3">
      <c r="A225" s="179"/>
      <c r="B225" s="114"/>
      <c r="C225" s="114"/>
    </row>
    <row r="226" spans="1:3" x14ac:dyDescent="0.3">
      <c r="A226" s="179"/>
      <c r="B226" s="114"/>
      <c r="C226" s="114"/>
    </row>
    <row r="227" spans="1:3" x14ac:dyDescent="0.3">
      <c r="A227" s="179"/>
      <c r="B227" s="114"/>
      <c r="C227" s="114"/>
    </row>
    <row r="228" spans="1:3" x14ac:dyDescent="0.3">
      <c r="A228" s="179"/>
      <c r="B228" s="114"/>
      <c r="C228" s="114"/>
    </row>
  </sheetData>
  <sheetProtection selectLockedCells="1"/>
  <protectedRanges>
    <protectedRange sqref="C44" name="Tartomány4"/>
    <protectedRange sqref="C56:C57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AB8:AC8"/>
    <mergeCell ref="AD8:AE8"/>
    <mergeCell ref="AF8:AF9"/>
    <mergeCell ref="AG8:AG9"/>
    <mergeCell ref="A1:BE1"/>
    <mergeCell ref="A2:BE2"/>
    <mergeCell ref="A3:BE3"/>
    <mergeCell ref="A4:BE4"/>
    <mergeCell ref="A5:BE5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Z6:BE7"/>
    <mergeCell ref="AT7:AY7"/>
    <mergeCell ref="R8:S8"/>
    <mergeCell ref="T8:T9"/>
    <mergeCell ref="U8:U9"/>
    <mergeCell ref="V8:W8"/>
    <mergeCell ref="X8:Y8"/>
    <mergeCell ref="BF6:BF9"/>
    <mergeCell ref="AP8:AQ8"/>
    <mergeCell ref="AH8:AI8"/>
    <mergeCell ref="BB8:BC8"/>
    <mergeCell ref="BD8:BD9"/>
    <mergeCell ref="BE8:BE9"/>
    <mergeCell ref="AL8:AL9"/>
    <mergeCell ref="AM8:AM9"/>
    <mergeCell ref="AN8:AO8"/>
    <mergeCell ref="D34:AA34"/>
    <mergeCell ref="AB34:AY34"/>
    <mergeCell ref="AZ34:BE34"/>
    <mergeCell ref="AS8:AS9"/>
    <mergeCell ref="AT8:AU8"/>
    <mergeCell ref="AV8:AW8"/>
    <mergeCell ref="AX8:AX9"/>
    <mergeCell ref="D8:E8"/>
    <mergeCell ref="F8:G8"/>
    <mergeCell ref="H8:H9"/>
    <mergeCell ref="I8:I9"/>
    <mergeCell ref="AR8:AR9"/>
    <mergeCell ref="AA8:AA9"/>
    <mergeCell ref="AY8:AY9"/>
    <mergeCell ref="AZ8:BA8"/>
    <mergeCell ref="AJ8:AK8"/>
    <mergeCell ref="D40:AA40"/>
    <mergeCell ref="AB40:AY40"/>
    <mergeCell ref="AZ40:BE40"/>
    <mergeCell ref="A43:AA43"/>
    <mergeCell ref="A44:AA44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BG230"/>
  <sheetViews>
    <sheetView zoomScale="40" zoomScaleNormal="4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17" sqref="L17"/>
    </sheetView>
  </sheetViews>
  <sheetFormatPr defaultColWidth="10.625" defaultRowHeight="15.6" x14ac:dyDescent="0.3"/>
  <cols>
    <col min="1" max="1" width="17.125" style="180" customWidth="1"/>
    <col min="2" max="2" width="7.125" style="115" customWidth="1"/>
    <col min="3" max="3" width="60.375" style="115" customWidth="1"/>
    <col min="4" max="4" width="5.5" style="115" customWidth="1"/>
    <col min="5" max="5" width="6.875" style="115" customWidth="1"/>
    <col min="6" max="6" width="5.5" style="115" customWidth="1"/>
    <col min="7" max="7" width="6.875" style="115" customWidth="1"/>
    <col min="8" max="8" width="5.5" style="115" customWidth="1"/>
    <col min="9" max="9" width="5.625" style="115" bestFit="1" customWidth="1"/>
    <col min="10" max="10" width="5.5" style="115" customWidth="1"/>
    <col min="11" max="11" width="6.875" style="115" customWidth="1"/>
    <col min="12" max="12" width="5.5" style="115" customWidth="1"/>
    <col min="13" max="13" width="6.875" style="115" customWidth="1"/>
    <col min="14" max="14" width="5.5" style="115" customWidth="1"/>
    <col min="15" max="15" width="5.625" style="115" bestFit="1" customWidth="1"/>
    <col min="16" max="16" width="5.5" style="115" bestFit="1" customWidth="1"/>
    <col min="17" max="17" width="6.875" style="115" customWidth="1"/>
    <col min="18" max="18" width="5.5" style="115" bestFit="1" customWidth="1"/>
    <col min="19" max="19" width="6.875" style="115" customWidth="1"/>
    <col min="20" max="20" width="5.5" style="115" customWidth="1"/>
    <col min="21" max="21" width="5.625" style="115" bestFit="1" customWidth="1"/>
    <col min="22" max="22" width="5.5" style="115" bestFit="1" customWidth="1"/>
    <col min="23" max="23" width="6.875" style="115" customWidth="1"/>
    <col min="24" max="24" width="5.5" style="115" bestFit="1" customWidth="1"/>
    <col min="25" max="25" width="6.875" style="115" customWidth="1"/>
    <col min="26" max="26" width="5.5" style="115" customWidth="1"/>
    <col min="27" max="27" width="5.625" style="115" bestFit="1" customWidth="1"/>
    <col min="28" max="28" width="5.5" style="115" customWidth="1"/>
    <col min="29" max="29" width="6.875" style="115" customWidth="1"/>
    <col min="30" max="30" width="5.5" style="115" customWidth="1"/>
    <col min="31" max="31" width="6.875" style="115" customWidth="1"/>
    <col min="32" max="32" width="5.5" style="115" customWidth="1"/>
    <col min="33" max="33" width="5.625" style="115" bestFit="1" customWidth="1"/>
    <col min="34" max="34" width="5.5" style="115" customWidth="1"/>
    <col min="35" max="35" width="6.875" style="115" customWidth="1"/>
    <col min="36" max="36" width="5.5" style="115" customWidth="1"/>
    <col min="37" max="37" width="6.875" style="115" customWidth="1"/>
    <col min="38" max="38" width="5.5" style="115" customWidth="1"/>
    <col min="39" max="39" width="5.625" style="115" bestFit="1" customWidth="1"/>
    <col min="40" max="40" width="5.5" style="115" bestFit="1" customWidth="1"/>
    <col min="41" max="41" width="6.875" style="115" customWidth="1"/>
    <col min="42" max="42" width="5.5" style="115" bestFit="1" customWidth="1"/>
    <col min="43" max="43" width="6.875" style="115" customWidth="1"/>
    <col min="44" max="44" width="5.5" style="115" customWidth="1"/>
    <col min="45" max="45" width="5.625" style="115" bestFit="1" customWidth="1"/>
    <col min="46" max="46" width="5.5" style="115" bestFit="1" customWidth="1"/>
    <col min="47" max="47" width="6.875" style="115" customWidth="1"/>
    <col min="48" max="48" width="5.5" style="115" bestFit="1" customWidth="1"/>
    <col min="49" max="49" width="6.875" style="115" customWidth="1"/>
    <col min="50" max="50" width="5.5" style="115" customWidth="1"/>
    <col min="51" max="51" width="5.625" style="115" bestFit="1" customWidth="1"/>
    <col min="52" max="52" width="6.875" style="115" bestFit="1" customWidth="1"/>
    <col min="53" max="53" width="11" style="115" bestFit="1" customWidth="1"/>
    <col min="54" max="54" width="6.875" style="115" bestFit="1" customWidth="1"/>
    <col min="55" max="55" width="8.125" style="115" bestFit="1" customWidth="1"/>
    <col min="56" max="56" width="6.87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25" style="115"/>
  </cols>
  <sheetData>
    <row r="1" spans="1:59" ht="21.9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</row>
    <row r="2" spans="1:59" ht="21.9" customHeight="1" x14ac:dyDescent="0.25">
      <c r="A2" s="677" t="s">
        <v>565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</row>
    <row r="3" spans="1:59" ht="23.4" x14ac:dyDescent="0.25">
      <c r="A3" s="702" t="s">
        <v>567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</row>
    <row r="4" spans="1:59" s="117" customFormat="1" ht="23.4" x14ac:dyDescent="0.25">
      <c r="A4" s="677" t="s">
        <v>564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</row>
    <row r="5" spans="1:59" ht="24" customHeight="1" thickBot="1" x14ac:dyDescent="0.3">
      <c r="A5" s="676" t="s">
        <v>96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</row>
    <row r="6" spans="1:59" ht="15.75" customHeight="1" thickTop="1" thickBot="1" x14ac:dyDescent="0.3">
      <c r="A6" s="722" t="s">
        <v>1</v>
      </c>
      <c r="B6" s="725" t="s">
        <v>2</v>
      </c>
      <c r="C6" s="728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6" t="s">
        <v>5</v>
      </c>
      <c r="BA6" s="717"/>
      <c r="BB6" s="717"/>
      <c r="BC6" s="717"/>
      <c r="BD6" s="717"/>
      <c r="BE6" s="718"/>
      <c r="BF6" s="741" t="s">
        <v>48</v>
      </c>
      <c r="BG6" s="741" t="s">
        <v>49</v>
      </c>
    </row>
    <row r="7" spans="1:59" ht="15.75" customHeight="1" x14ac:dyDescent="0.3">
      <c r="A7" s="723"/>
      <c r="B7" s="726"/>
      <c r="C7" s="729"/>
      <c r="D7" s="695" t="s">
        <v>6</v>
      </c>
      <c r="E7" s="696"/>
      <c r="F7" s="696"/>
      <c r="G7" s="696"/>
      <c r="H7" s="696"/>
      <c r="I7" s="697"/>
      <c r="J7" s="698" t="s">
        <v>7</v>
      </c>
      <c r="K7" s="696"/>
      <c r="L7" s="696"/>
      <c r="M7" s="696"/>
      <c r="N7" s="696"/>
      <c r="O7" s="699"/>
      <c r="P7" s="695" t="s">
        <v>8</v>
      </c>
      <c r="Q7" s="696"/>
      <c r="R7" s="696"/>
      <c r="S7" s="696"/>
      <c r="T7" s="696"/>
      <c r="U7" s="697"/>
      <c r="V7" s="698" t="s">
        <v>9</v>
      </c>
      <c r="W7" s="696"/>
      <c r="X7" s="696"/>
      <c r="Y7" s="696"/>
      <c r="Z7" s="696"/>
      <c r="AA7" s="697"/>
      <c r="AB7" s="695" t="s">
        <v>10</v>
      </c>
      <c r="AC7" s="696"/>
      <c r="AD7" s="696"/>
      <c r="AE7" s="696"/>
      <c r="AF7" s="696"/>
      <c r="AG7" s="697"/>
      <c r="AH7" s="698" t="s">
        <v>11</v>
      </c>
      <c r="AI7" s="696"/>
      <c r="AJ7" s="696"/>
      <c r="AK7" s="696"/>
      <c r="AL7" s="696"/>
      <c r="AM7" s="699"/>
      <c r="AN7" s="695" t="s">
        <v>34</v>
      </c>
      <c r="AO7" s="696"/>
      <c r="AP7" s="696"/>
      <c r="AQ7" s="696"/>
      <c r="AR7" s="696"/>
      <c r="AS7" s="697"/>
      <c r="AT7" s="698" t="s">
        <v>35</v>
      </c>
      <c r="AU7" s="696"/>
      <c r="AV7" s="696"/>
      <c r="AW7" s="696"/>
      <c r="AX7" s="696"/>
      <c r="AY7" s="697"/>
      <c r="AZ7" s="719"/>
      <c r="BA7" s="720"/>
      <c r="BB7" s="720"/>
      <c r="BC7" s="720"/>
      <c r="BD7" s="720"/>
      <c r="BE7" s="721"/>
      <c r="BF7" s="742"/>
      <c r="BG7" s="745"/>
    </row>
    <row r="8" spans="1:59" ht="15.75" customHeight="1" x14ac:dyDescent="0.25">
      <c r="A8" s="723"/>
      <c r="B8" s="726"/>
      <c r="C8" s="729"/>
      <c r="D8" s="739" t="s">
        <v>12</v>
      </c>
      <c r="E8" s="736"/>
      <c r="F8" s="737" t="s">
        <v>13</v>
      </c>
      <c r="G8" s="736"/>
      <c r="H8" s="738" t="s">
        <v>14</v>
      </c>
      <c r="I8" s="734" t="s">
        <v>36</v>
      </c>
      <c r="J8" s="735" t="s">
        <v>12</v>
      </c>
      <c r="K8" s="736"/>
      <c r="L8" s="737" t="s">
        <v>13</v>
      </c>
      <c r="M8" s="736"/>
      <c r="N8" s="738" t="s">
        <v>14</v>
      </c>
      <c r="O8" s="744" t="s">
        <v>36</v>
      </c>
      <c r="P8" s="739" t="s">
        <v>12</v>
      </c>
      <c r="Q8" s="736"/>
      <c r="R8" s="737" t="s">
        <v>13</v>
      </c>
      <c r="S8" s="736"/>
      <c r="T8" s="738" t="s">
        <v>14</v>
      </c>
      <c r="U8" s="734" t="s">
        <v>36</v>
      </c>
      <c r="V8" s="735" t="s">
        <v>12</v>
      </c>
      <c r="W8" s="736"/>
      <c r="X8" s="737" t="s">
        <v>13</v>
      </c>
      <c r="Y8" s="736"/>
      <c r="Z8" s="738" t="s">
        <v>14</v>
      </c>
      <c r="AA8" s="740" t="s">
        <v>36</v>
      </c>
      <c r="AB8" s="739" t="s">
        <v>12</v>
      </c>
      <c r="AC8" s="736"/>
      <c r="AD8" s="737" t="s">
        <v>13</v>
      </c>
      <c r="AE8" s="736"/>
      <c r="AF8" s="738" t="s">
        <v>14</v>
      </c>
      <c r="AG8" s="734" t="s">
        <v>36</v>
      </c>
      <c r="AH8" s="735" t="s">
        <v>12</v>
      </c>
      <c r="AI8" s="736"/>
      <c r="AJ8" s="737" t="s">
        <v>13</v>
      </c>
      <c r="AK8" s="736"/>
      <c r="AL8" s="738" t="s">
        <v>14</v>
      </c>
      <c r="AM8" s="744" t="s">
        <v>36</v>
      </c>
      <c r="AN8" s="739" t="s">
        <v>12</v>
      </c>
      <c r="AO8" s="736"/>
      <c r="AP8" s="737" t="s">
        <v>13</v>
      </c>
      <c r="AQ8" s="736"/>
      <c r="AR8" s="738" t="s">
        <v>14</v>
      </c>
      <c r="AS8" s="734" t="s">
        <v>36</v>
      </c>
      <c r="AT8" s="735" t="s">
        <v>12</v>
      </c>
      <c r="AU8" s="736"/>
      <c r="AV8" s="737" t="s">
        <v>13</v>
      </c>
      <c r="AW8" s="736"/>
      <c r="AX8" s="738" t="s">
        <v>14</v>
      </c>
      <c r="AY8" s="740" t="s">
        <v>36</v>
      </c>
      <c r="AZ8" s="735" t="s">
        <v>12</v>
      </c>
      <c r="BA8" s="736"/>
      <c r="BB8" s="737" t="s">
        <v>13</v>
      </c>
      <c r="BC8" s="736"/>
      <c r="BD8" s="738" t="s">
        <v>14</v>
      </c>
      <c r="BE8" s="743" t="s">
        <v>44</v>
      </c>
      <c r="BF8" s="742"/>
      <c r="BG8" s="745"/>
    </row>
    <row r="9" spans="1:59" ht="80.099999999999994" customHeight="1" thickBot="1" x14ac:dyDescent="0.3">
      <c r="A9" s="724"/>
      <c r="B9" s="727"/>
      <c r="C9" s="730"/>
      <c r="D9" s="119" t="s">
        <v>37</v>
      </c>
      <c r="E9" s="120" t="s">
        <v>38</v>
      </c>
      <c r="F9" s="121" t="s">
        <v>37</v>
      </c>
      <c r="G9" s="120" t="s">
        <v>38</v>
      </c>
      <c r="H9" s="689"/>
      <c r="I9" s="691"/>
      <c r="J9" s="122" t="s">
        <v>37</v>
      </c>
      <c r="K9" s="120" t="s">
        <v>38</v>
      </c>
      <c r="L9" s="121" t="s">
        <v>37</v>
      </c>
      <c r="M9" s="120" t="s">
        <v>38</v>
      </c>
      <c r="N9" s="689"/>
      <c r="O9" s="701"/>
      <c r="P9" s="119" t="s">
        <v>37</v>
      </c>
      <c r="Q9" s="120" t="s">
        <v>38</v>
      </c>
      <c r="R9" s="121" t="s">
        <v>37</v>
      </c>
      <c r="S9" s="120" t="s">
        <v>38</v>
      </c>
      <c r="T9" s="689"/>
      <c r="U9" s="691"/>
      <c r="V9" s="122" t="s">
        <v>37</v>
      </c>
      <c r="W9" s="120" t="s">
        <v>38</v>
      </c>
      <c r="X9" s="121" t="s">
        <v>37</v>
      </c>
      <c r="Y9" s="120" t="s">
        <v>38</v>
      </c>
      <c r="Z9" s="689"/>
      <c r="AA9" s="710"/>
      <c r="AB9" s="119" t="s">
        <v>37</v>
      </c>
      <c r="AC9" s="120" t="s">
        <v>38</v>
      </c>
      <c r="AD9" s="121" t="s">
        <v>37</v>
      </c>
      <c r="AE9" s="120" t="s">
        <v>38</v>
      </c>
      <c r="AF9" s="689"/>
      <c r="AG9" s="691"/>
      <c r="AH9" s="122" t="s">
        <v>37</v>
      </c>
      <c r="AI9" s="120" t="s">
        <v>38</v>
      </c>
      <c r="AJ9" s="121" t="s">
        <v>37</v>
      </c>
      <c r="AK9" s="120" t="s">
        <v>38</v>
      </c>
      <c r="AL9" s="689"/>
      <c r="AM9" s="701"/>
      <c r="AN9" s="119" t="s">
        <v>37</v>
      </c>
      <c r="AO9" s="120" t="s">
        <v>38</v>
      </c>
      <c r="AP9" s="121" t="s">
        <v>37</v>
      </c>
      <c r="AQ9" s="120" t="s">
        <v>38</v>
      </c>
      <c r="AR9" s="689"/>
      <c r="AS9" s="691"/>
      <c r="AT9" s="122" t="s">
        <v>37</v>
      </c>
      <c r="AU9" s="120" t="s">
        <v>38</v>
      </c>
      <c r="AV9" s="121" t="s">
        <v>37</v>
      </c>
      <c r="AW9" s="120" t="s">
        <v>38</v>
      </c>
      <c r="AX9" s="689"/>
      <c r="AY9" s="710"/>
      <c r="AZ9" s="122" t="s">
        <v>37</v>
      </c>
      <c r="BA9" s="120" t="s">
        <v>39</v>
      </c>
      <c r="BB9" s="121" t="s">
        <v>37</v>
      </c>
      <c r="BC9" s="120" t="s">
        <v>39</v>
      </c>
      <c r="BD9" s="689"/>
      <c r="BE9" s="706"/>
      <c r="BF9" s="742"/>
      <c r="BG9" s="745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12</v>
      </c>
      <c r="E10" s="126">
        <f>SUM(SZAK!E83)</f>
        <v>168</v>
      </c>
      <c r="F10" s="126">
        <f>SUM(SZAK!F83)</f>
        <v>20</v>
      </c>
      <c r="G10" s="126">
        <f>SUM(SZAK!G83)</f>
        <v>288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65</v>
      </c>
      <c r="BA10" s="126">
        <f>SUM(SZAK!BA83)</f>
        <v>910</v>
      </c>
      <c r="BB10" s="126">
        <f>SUM(SZAK!BB83)</f>
        <v>124</v>
      </c>
      <c r="BC10" s="126">
        <f>SUM(SZAK!BC83)</f>
        <v>1778</v>
      </c>
      <c r="BD10" s="126">
        <f>SUM(SZAK!BD83)</f>
        <v>165</v>
      </c>
      <c r="BE10" s="126">
        <f>SUM(SZAK!BE83)</f>
        <v>189</v>
      </c>
      <c r="BF10" s="426"/>
      <c r="BG10" s="426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423"/>
      <c r="BG11" s="423"/>
    </row>
    <row r="12" spans="1:59" ht="15.75" customHeight="1" x14ac:dyDescent="0.3">
      <c r="A12" s="418" t="s">
        <v>254</v>
      </c>
      <c r="B12" s="422" t="s">
        <v>31</v>
      </c>
      <c r="C12" s="416" t="s">
        <v>253</v>
      </c>
      <c r="D12" s="415"/>
      <c r="E12" s="408"/>
      <c r="F12" s="415"/>
      <c r="G12" s="408"/>
      <c r="H12" s="415"/>
      <c r="I12" s="414"/>
      <c r="J12" s="411"/>
      <c r="K12" s="408" t="str">
        <f t="shared" ref="K12:K27" si="0">IF(J12*14=0,"",J12*14)</f>
        <v/>
      </c>
      <c r="L12" s="407"/>
      <c r="M12" s="408" t="str">
        <f t="shared" ref="M12:M27" si="1">IF(L12*14=0,"",L12*14)</f>
        <v/>
      </c>
      <c r="N12" s="407"/>
      <c r="O12" s="412"/>
      <c r="P12" s="407"/>
      <c r="Q12" s="408" t="str">
        <f t="shared" ref="Q12:Q27" si="2">IF(P12*14=0,"",P12*14)</f>
        <v/>
      </c>
      <c r="R12" s="407"/>
      <c r="S12" s="408" t="str">
        <f t="shared" ref="S12:S27" si="3">IF(R12*14=0,"",R12*14)</f>
        <v/>
      </c>
      <c r="T12" s="407"/>
      <c r="U12" s="413"/>
      <c r="V12" s="411"/>
      <c r="W12" s="408" t="str">
        <f t="shared" ref="W12:W27" si="4">IF(V12*14=0,"",V12*14)</f>
        <v/>
      </c>
      <c r="X12" s="407"/>
      <c r="Y12" s="408" t="str">
        <f t="shared" ref="Y12:Y27" si="5">IF(X12*14=0,"",X12*14)</f>
        <v/>
      </c>
      <c r="Z12" s="407"/>
      <c r="AA12" s="412"/>
      <c r="AB12" s="415">
        <v>3</v>
      </c>
      <c r="AC12" s="408">
        <f t="shared" ref="AC12:AC27" si="6">IF(AB12*14=0,"",AB12*14)</f>
        <v>42</v>
      </c>
      <c r="AD12" s="415">
        <v>2</v>
      </c>
      <c r="AE12" s="408">
        <f t="shared" ref="AE12:AE27" si="7">IF(AD12*14=0,"",AD12*14)</f>
        <v>28</v>
      </c>
      <c r="AF12" s="415">
        <v>5</v>
      </c>
      <c r="AG12" s="413" t="s">
        <v>67</v>
      </c>
      <c r="AH12" s="411"/>
      <c r="AI12" s="408" t="str">
        <f t="shared" ref="AI12:AI27" si="8">IF(AH12*14=0,"",AH12*14)</f>
        <v/>
      </c>
      <c r="AJ12" s="407"/>
      <c r="AK12" s="408" t="str">
        <f t="shared" ref="AK12:AK27" si="9">IF(AJ12*14=0,"",AJ12*14)</f>
        <v/>
      </c>
      <c r="AL12" s="407"/>
      <c r="AM12" s="412"/>
      <c r="AN12" s="411"/>
      <c r="AO12" s="408" t="str">
        <f t="shared" ref="AO12:AO32" si="10">IF(AN12*14=0,"",AN12*14)</f>
        <v/>
      </c>
      <c r="AP12" s="410"/>
      <c r="AQ12" s="408" t="str">
        <f t="shared" ref="AQ12:AQ32" si="11">IF(AP12*14=0,"",AP12*14)</f>
        <v/>
      </c>
      <c r="AR12" s="410"/>
      <c r="AS12" s="409"/>
      <c r="AT12" s="407"/>
      <c r="AU12" s="408" t="str">
        <f t="shared" ref="AU12:AU27" si="12">IF(AT12*14=0,"",AT12*14)</f>
        <v/>
      </c>
      <c r="AV12" s="407"/>
      <c r="AW12" s="408" t="str">
        <f t="shared" ref="AW12:AW27" si="13">IF(AV12*14=0,"",AV12*14)</f>
        <v/>
      </c>
      <c r="AX12" s="407"/>
      <c r="AY12" s="407"/>
      <c r="AZ12" s="406">
        <f t="shared" ref="AZ12:AZ32" si="14">IF(D12+J12+P12+V12+AB12+AH12+AN12+AT12=0,"",D12+J12+P12+V12+AB12+AH12+AN12+AT12)</f>
        <v>3</v>
      </c>
      <c r="BA12" s="408">
        <f t="shared" ref="BA12:BA32" si="15">IF((D12+J12+P12+V12+AB12+AH12+AN12+AT12)*14=0,"",(D12+J12+P12+V12+AB12+AH12+AN12+AT12)*14)</f>
        <v>42</v>
      </c>
      <c r="BB12" s="368">
        <f t="shared" ref="BB12:BB32" si="16">IF(F12+L12+R12+X12+AD12+AJ12+AP12+AV12=0,"",F12+L12+R12+X12+AD12+AJ12+AP12+AV12)</f>
        <v>2</v>
      </c>
      <c r="BC12" s="408">
        <f t="shared" ref="BC12:BC32" si="17">IF((L12+F12+R12+X12+AD12+AJ12+AP12+AV12)*14=0,"",(L12+F12+R12+X12+AD12+AJ12+AP12+AV12)*14)</f>
        <v>28</v>
      </c>
      <c r="BD12" s="368">
        <f t="shared" ref="BD12:BD32" si="18">IF(N12+H12+T12+Z12+AF12+AL12+AR12+AX12=0,"",N12+H12+T12+Z12+AF12+AL12+AR12+AX12)</f>
        <v>5</v>
      </c>
      <c r="BE12" s="421">
        <f t="shared" ref="BE12:BE32" si="19">IF(D12+F12+L12+J12+P12+R12+V12+X12+AB12+AD12+AH12+AJ12+AN12+AP12+AT12+AV12=0,"",D12+F12+L12+J12+P12+R12+V12+X12+AB12+AD12+AH12+AJ12+AN12+AP12+AT12+AV12)</f>
        <v>5</v>
      </c>
      <c r="BF12" s="427" t="s">
        <v>154</v>
      </c>
      <c r="BG12" s="427" t="s">
        <v>474</v>
      </c>
    </row>
    <row r="13" spans="1:59" ht="15.75" customHeight="1" x14ac:dyDescent="0.3">
      <c r="A13" s="418" t="s">
        <v>252</v>
      </c>
      <c r="B13" s="422" t="s">
        <v>31</v>
      </c>
      <c r="C13" s="416" t="s">
        <v>255</v>
      </c>
      <c r="D13" s="415"/>
      <c r="E13" s="408"/>
      <c r="F13" s="415"/>
      <c r="G13" s="408"/>
      <c r="H13" s="415"/>
      <c r="I13" s="414"/>
      <c r="J13" s="411"/>
      <c r="K13" s="408" t="str">
        <f t="shared" si="0"/>
        <v/>
      </c>
      <c r="L13" s="407"/>
      <c r="M13" s="408" t="str">
        <f t="shared" si="1"/>
        <v/>
      </c>
      <c r="N13" s="407"/>
      <c r="O13" s="412"/>
      <c r="P13" s="407"/>
      <c r="Q13" s="408" t="str">
        <f t="shared" si="2"/>
        <v/>
      </c>
      <c r="R13" s="407"/>
      <c r="S13" s="408" t="str">
        <f t="shared" si="3"/>
        <v/>
      </c>
      <c r="T13" s="407"/>
      <c r="U13" s="413"/>
      <c r="V13" s="411"/>
      <c r="W13" s="408" t="str">
        <f t="shared" si="4"/>
        <v/>
      </c>
      <c r="X13" s="407"/>
      <c r="Y13" s="408" t="str">
        <f t="shared" si="5"/>
        <v/>
      </c>
      <c r="Z13" s="407"/>
      <c r="AA13" s="412"/>
      <c r="AB13" s="415">
        <v>2</v>
      </c>
      <c r="AC13" s="408">
        <f t="shared" si="6"/>
        <v>28</v>
      </c>
      <c r="AD13" s="415">
        <v>1</v>
      </c>
      <c r="AE13" s="408">
        <f t="shared" si="7"/>
        <v>14</v>
      </c>
      <c r="AF13" s="415">
        <v>3</v>
      </c>
      <c r="AG13" s="413" t="s">
        <v>79</v>
      </c>
      <c r="AH13" s="411"/>
      <c r="AI13" s="408" t="str">
        <f t="shared" si="8"/>
        <v/>
      </c>
      <c r="AJ13" s="407"/>
      <c r="AK13" s="408" t="str">
        <f t="shared" si="9"/>
        <v/>
      </c>
      <c r="AL13" s="407"/>
      <c r="AM13" s="412"/>
      <c r="AN13" s="411"/>
      <c r="AO13" s="408" t="str">
        <f t="shared" si="10"/>
        <v/>
      </c>
      <c r="AP13" s="410"/>
      <c r="AQ13" s="408" t="str">
        <f t="shared" si="11"/>
        <v/>
      </c>
      <c r="AR13" s="410"/>
      <c r="AS13" s="409"/>
      <c r="AT13" s="407"/>
      <c r="AU13" s="408" t="str">
        <f t="shared" si="12"/>
        <v/>
      </c>
      <c r="AV13" s="407"/>
      <c r="AW13" s="408" t="str">
        <f t="shared" si="13"/>
        <v/>
      </c>
      <c r="AX13" s="407"/>
      <c r="AY13" s="407"/>
      <c r="AZ13" s="406">
        <f t="shared" si="14"/>
        <v>2</v>
      </c>
      <c r="BA13" s="408">
        <f t="shared" si="15"/>
        <v>28</v>
      </c>
      <c r="BB13" s="368">
        <f t="shared" si="16"/>
        <v>1</v>
      </c>
      <c r="BC13" s="408">
        <f t="shared" si="17"/>
        <v>14</v>
      </c>
      <c r="BD13" s="368">
        <f t="shared" si="18"/>
        <v>3</v>
      </c>
      <c r="BE13" s="421">
        <f t="shared" si="19"/>
        <v>3</v>
      </c>
      <c r="BF13" s="427" t="s">
        <v>154</v>
      </c>
      <c r="BG13" s="427" t="s">
        <v>221</v>
      </c>
    </row>
    <row r="14" spans="1:59" ht="15.75" customHeight="1" x14ac:dyDescent="0.3">
      <c r="A14" s="418" t="s">
        <v>251</v>
      </c>
      <c r="B14" s="422" t="s">
        <v>31</v>
      </c>
      <c r="C14" s="416" t="s">
        <v>250</v>
      </c>
      <c r="D14" s="415"/>
      <c r="E14" s="408"/>
      <c r="F14" s="415"/>
      <c r="G14" s="408"/>
      <c r="H14" s="415"/>
      <c r="I14" s="414"/>
      <c r="J14" s="411"/>
      <c r="K14" s="408" t="str">
        <f t="shared" si="0"/>
        <v/>
      </c>
      <c r="L14" s="407"/>
      <c r="M14" s="408" t="str">
        <f t="shared" si="1"/>
        <v/>
      </c>
      <c r="N14" s="407"/>
      <c r="O14" s="412"/>
      <c r="P14" s="407"/>
      <c r="Q14" s="408" t="str">
        <f t="shared" si="2"/>
        <v/>
      </c>
      <c r="R14" s="407"/>
      <c r="S14" s="408" t="str">
        <f t="shared" si="3"/>
        <v/>
      </c>
      <c r="T14" s="407"/>
      <c r="U14" s="413"/>
      <c r="V14" s="411"/>
      <c r="W14" s="408" t="str">
        <f t="shared" si="4"/>
        <v/>
      </c>
      <c r="X14" s="407"/>
      <c r="Y14" s="408" t="str">
        <f t="shared" si="5"/>
        <v/>
      </c>
      <c r="Z14" s="407"/>
      <c r="AA14" s="412"/>
      <c r="AB14" s="415">
        <v>3</v>
      </c>
      <c r="AC14" s="408">
        <f t="shared" si="6"/>
        <v>42</v>
      </c>
      <c r="AD14" s="415">
        <v>1</v>
      </c>
      <c r="AE14" s="408">
        <f t="shared" si="7"/>
        <v>14</v>
      </c>
      <c r="AF14" s="415">
        <v>4</v>
      </c>
      <c r="AG14" s="413" t="s">
        <v>15</v>
      </c>
      <c r="AH14" s="411"/>
      <c r="AI14" s="408" t="str">
        <f t="shared" si="8"/>
        <v/>
      </c>
      <c r="AJ14" s="407"/>
      <c r="AK14" s="408" t="str">
        <f t="shared" si="9"/>
        <v/>
      </c>
      <c r="AL14" s="407"/>
      <c r="AM14" s="412"/>
      <c r="AN14" s="411"/>
      <c r="AO14" s="408" t="str">
        <f t="shared" si="10"/>
        <v/>
      </c>
      <c r="AP14" s="410"/>
      <c r="AQ14" s="408" t="str">
        <f t="shared" si="11"/>
        <v/>
      </c>
      <c r="AR14" s="410"/>
      <c r="AS14" s="409"/>
      <c r="AT14" s="407"/>
      <c r="AU14" s="408" t="str">
        <f t="shared" si="12"/>
        <v/>
      </c>
      <c r="AV14" s="407"/>
      <c r="AW14" s="408" t="str">
        <f t="shared" si="13"/>
        <v/>
      </c>
      <c r="AX14" s="407"/>
      <c r="AY14" s="407"/>
      <c r="AZ14" s="406">
        <f t="shared" si="14"/>
        <v>3</v>
      </c>
      <c r="BA14" s="408">
        <f t="shared" si="15"/>
        <v>42</v>
      </c>
      <c r="BB14" s="368">
        <f t="shared" si="16"/>
        <v>1</v>
      </c>
      <c r="BC14" s="408">
        <f t="shared" si="17"/>
        <v>14</v>
      </c>
      <c r="BD14" s="368">
        <f t="shared" si="18"/>
        <v>4</v>
      </c>
      <c r="BE14" s="421">
        <f t="shared" si="19"/>
        <v>4</v>
      </c>
      <c r="BF14" s="427" t="s">
        <v>154</v>
      </c>
      <c r="BG14" s="427" t="s">
        <v>236</v>
      </c>
    </row>
    <row r="15" spans="1:59" ht="15.75" customHeight="1" x14ac:dyDescent="0.3">
      <c r="A15" s="418" t="s">
        <v>249</v>
      </c>
      <c r="B15" s="422" t="s">
        <v>31</v>
      </c>
      <c r="C15" s="416" t="s">
        <v>248</v>
      </c>
      <c r="D15" s="415"/>
      <c r="E15" s="408"/>
      <c r="F15" s="415"/>
      <c r="G15" s="408"/>
      <c r="H15" s="415"/>
      <c r="I15" s="414"/>
      <c r="J15" s="411"/>
      <c r="K15" s="408" t="str">
        <f t="shared" si="0"/>
        <v/>
      </c>
      <c r="L15" s="407"/>
      <c r="M15" s="408" t="str">
        <f t="shared" si="1"/>
        <v/>
      </c>
      <c r="N15" s="407"/>
      <c r="O15" s="412"/>
      <c r="P15" s="407"/>
      <c r="Q15" s="408" t="str">
        <f t="shared" si="2"/>
        <v/>
      </c>
      <c r="R15" s="407"/>
      <c r="S15" s="408" t="str">
        <f t="shared" si="3"/>
        <v/>
      </c>
      <c r="T15" s="407"/>
      <c r="U15" s="413"/>
      <c r="V15" s="411"/>
      <c r="W15" s="408" t="str">
        <f t="shared" si="4"/>
        <v/>
      </c>
      <c r="X15" s="407"/>
      <c r="Y15" s="408" t="str">
        <f t="shared" si="5"/>
        <v/>
      </c>
      <c r="Z15" s="407"/>
      <c r="AA15" s="412"/>
      <c r="AB15" s="415">
        <v>3</v>
      </c>
      <c r="AC15" s="408">
        <f t="shared" si="6"/>
        <v>42</v>
      </c>
      <c r="AD15" s="415">
        <v>1</v>
      </c>
      <c r="AE15" s="408">
        <f t="shared" si="7"/>
        <v>14</v>
      </c>
      <c r="AF15" s="415">
        <v>4</v>
      </c>
      <c r="AG15" s="413" t="s">
        <v>166</v>
      </c>
      <c r="AH15" s="411"/>
      <c r="AI15" s="408" t="str">
        <f t="shared" si="8"/>
        <v/>
      </c>
      <c r="AJ15" s="407"/>
      <c r="AK15" s="408" t="str">
        <f t="shared" si="9"/>
        <v/>
      </c>
      <c r="AL15" s="407"/>
      <c r="AM15" s="412"/>
      <c r="AN15" s="411"/>
      <c r="AO15" s="408" t="str">
        <f t="shared" si="10"/>
        <v/>
      </c>
      <c r="AP15" s="410"/>
      <c r="AQ15" s="408" t="str">
        <f t="shared" si="11"/>
        <v/>
      </c>
      <c r="AR15" s="410"/>
      <c r="AS15" s="409"/>
      <c r="AT15" s="407"/>
      <c r="AU15" s="408" t="str">
        <f t="shared" si="12"/>
        <v/>
      </c>
      <c r="AV15" s="407"/>
      <c r="AW15" s="408" t="str">
        <f t="shared" si="13"/>
        <v/>
      </c>
      <c r="AX15" s="407"/>
      <c r="AY15" s="407"/>
      <c r="AZ15" s="406">
        <f t="shared" si="14"/>
        <v>3</v>
      </c>
      <c r="BA15" s="408">
        <f t="shared" si="15"/>
        <v>42</v>
      </c>
      <c r="BB15" s="368">
        <f t="shared" si="16"/>
        <v>1</v>
      </c>
      <c r="BC15" s="408">
        <f t="shared" si="17"/>
        <v>14</v>
      </c>
      <c r="BD15" s="368">
        <f t="shared" si="18"/>
        <v>4</v>
      </c>
      <c r="BE15" s="421">
        <f t="shared" si="19"/>
        <v>4</v>
      </c>
      <c r="BF15" s="427" t="s">
        <v>154</v>
      </c>
      <c r="BG15" s="427" t="s">
        <v>236</v>
      </c>
    </row>
    <row r="16" spans="1:59" ht="15.75" customHeight="1" x14ac:dyDescent="0.3">
      <c r="A16" s="418" t="s">
        <v>247</v>
      </c>
      <c r="B16" s="422" t="s">
        <v>31</v>
      </c>
      <c r="C16" s="416" t="s">
        <v>256</v>
      </c>
      <c r="D16" s="415"/>
      <c r="E16" s="408"/>
      <c r="F16" s="415"/>
      <c r="G16" s="408"/>
      <c r="H16" s="415"/>
      <c r="I16" s="414"/>
      <c r="J16" s="411"/>
      <c r="K16" s="408" t="str">
        <f t="shared" si="0"/>
        <v/>
      </c>
      <c r="L16" s="407"/>
      <c r="M16" s="408" t="str">
        <f t="shared" si="1"/>
        <v/>
      </c>
      <c r="N16" s="407"/>
      <c r="O16" s="412"/>
      <c r="P16" s="407"/>
      <c r="Q16" s="408" t="str">
        <f t="shared" si="2"/>
        <v/>
      </c>
      <c r="R16" s="407"/>
      <c r="S16" s="408" t="str">
        <f t="shared" si="3"/>
        <v/>
      </c>
      <c r="T16" s="407"/>
      <c r="U16" s="413"/>
      <c r="V16" s="411"/>
      <c r="W16" s="408" t="str">
        <f t="shared" si="4"/>
        <v/>
      </c>
      <c r="X16" s="407"/>
      <c r="Y16" s="408" t="str">
        <f t="shared" si="5"/>
        <v/>
      </c>
      <c r="Z16" s="407"/>
      <c r="AA16" s="412"/>
      <c r="AB16" s="415">
        <v>2</v>
      </c>
      <c r="AC16" s="408">
        <f t="shared" si="6"/>
        <v>28</v>
      </c>
      <c r="AD16" s="415">
        <v>2</v>
      </c>
      <c r="AE16" s="408">
        <f t="shared" si="7"/>
        <v>28</v>
      </c>
      <c r="AF16" s="415">
        <v>4</v>
      </c>
      <c r="AG16" s="413" t="s">
        <v>67</v>
      </c>
      <c r="AH16" s="411"/>
      <c r="AI16" s="408" t="str">
        <f t="shared" si="8"/>
        <v/>
      </c>
      <c r="AJ16" s="407"/>
      <c r="AK16" s="408" t="str">
        <f t="shared" si="9"/>
        <v/>
      </c>
      <c r="AL16" s="407"/>
      <c r="AM16" s="412"/>
      <c r="AN16" s="411"/>
      <c r="AO16" s="408" t="str">
        <f t="shared" si="10"/>
        <v/>
      </c>
      <c r="AP16" s="410"/>
      <c r="AQ16" s="408" t="str">
        <f t="shared" si="11"/>
        <v/>
      </c>
      <c r="AR16" s="410"/>
      <c r="AS16" s="409"/>
      <c r="AT16" s="407"/>
      <c r="AU16" s="408" t="str">
        <f t="shared" si="12"/>
        <v/>
      </c>
      <c r="AV16" s="407"/>
      <c r="AW16" s="408" t="str">
        <f t="shared" si="13"/>
        <v/>
      </c>
      <c r="AX16" s="407"/>
      <c r="AY16" s="407"/>
      <c r="AZ16" s="406">
        <f t="shared" si="14"/>
        <v>2</v>
      </c>
      <c r="BA16" s="408">
        <f t="shared" si="15"/>
        <v>28</v>
      </c>
      <c r="BB16" s="368">
        <f t="shared" si="16"/>
        <v>2</v>
      </c>
      <c r="BC16" s="408">
        <f t="shared" si="17"/>
        <v>28</v>
      </c>
      <c r="BD16" s="368">
        <f t="shared" si="18"/>
        <v>4</v>
      </c>
      <c r="BE16" s="421">
        <f t="shared" si="19"/>
        <v>4</v>
      </c>
      <c r="BF16" s="427" t="s">
        <v>154</v>
      </c>
      <c r="BG16" s="427" t="s">
        <v>236</v>
      </c>
    </row>
    <row r="17" spans="1:59" ht="15.75" customHeight="1" x14ac:dyDescent="0.3">
      <c r="A17" s="418" t="s">
        <v>246</v>
      </c>
      <c r="B17" s="422" t="s">
        <v>31</v>
      </c>
      <c r="C17" s="416" t="s">
        <v>435</v>
      </c>
      <c r="D17" s="415"/>
      <c r="E17" s="408"/>
      <c r="F17" s="415"/>
      <c r="G17" s="408"/>
      <c r="H17" s="415"/>
      <c r="I17" s="414"/>
      <c r="J17" s="411"/>
      <c r="K17" s="408" t="str">
        <f t="shared" si="0"/>
        <v/>
      </c>
      <c r="L17" s="407"/>
      <c r="M17" s="408" t="str">
        <f t="shared" si="1"/>
        <v/>
      </c>
      <c r="N17" s="407"/>
      <c r="O17" s="412"/>
      <c r="P17" s="407"/>
      <c r="Q17" s="408" t="str">
        <f t="shared" si="2"/>
        <v/>
      </c>
      <c r="R17" s="407"/>
      <c r="S17" s="408" t="str">
        <f t="shared" si="3"/>
        <v/>
      </c>
      <c r="T17" s="407"/>
      <c r="U17" s="413"/>
      <c r="V17" s="411"/>
      <c r="W17" s="408" t="str">
        <f t="shared" si="4"/>
        <v/>
      </c>
      <c r="X17" s="407"/>
      <c r="Y17" s="408" t="str">
        <f t="shared" si="5"/>
        <v/>
      </c>
      <c r="Z17" s="407"/>
      <c r="AA17" s="412"/>
      <c r="AB17" s="415">
        <v>1</v>
      </c>
      <c r="AC17" s="408">
        <f t="shared" si="6"/>
        <v>14</v>
      </c>
      <c r="AD17" s="415">
        <v>1</v>
      </c>
      <c r="AE17" s="408">
        <f t="shared" si="7"/>
        <v>14</v>
      </c>
      <c r="AF17" s="415">
        <v>2</v>
      </c>
      <c r="AG17" s="413" t="s">
        <v>67</v>
      </c>
      <c r="AH17" s="411"/>
      <c r="AI17" s="408" t="str">
        <f t="shared" si="8"/>
        <v/>
      </c>
      <c r="AJ17" s="407"/>
      <c r="AK17" s="408" t="str">
        <f t="shared" si="9"/>
        <v/>
      </c>
      <c r="AL17" s="407"/>
      <c r="AM17" s="412"/>
      <c r="AN17" s="411"/>
      <c r="AO17" s="408" t="str">
        <f t="shared" si="10"/>
        <v/>
      </c>
      <c r="AP17" s="410"/>
      <c r="AQ17" s="408" t="str">
        <f t="shared" si="11"/>
        <v/>
      </c>
      <c r="AR17" s="410"/>
      <c r="AS17" s="409"/>
      <c r="AT17" s="407"/>
      <c r="AU17" s="408" t="str">
        <f t="shared" si="12"/>
        <v/>
      </c>
      <c r="AV17" s="407"/>
      <c r="AW17" s="408" t="str">
        <f t="shared" si="13"/>
        <v/>
      </c>
      <c r="AX17" s="407"/>
      <c r="AY17" s="407"/>
      <c r="AZ17" s="406">
        <f t="shared" si="14"/>
        <v>1</v>
      </c>
      <c r="BA17" s="408">
        <f t="shared" si="15"/>
        <v>14</v>
      </c>
      <c r="BB17" s="368">
        <f t="shared" si="16"/>
        <v>1</v>
      </c>
      <c r="BC17" s="408">
        <f t="shared" si="17"/>
        <v>14</v>
      </c>
      <c r="BD17" s="368">
        <f t="shared" si="18"/>
        <v>2</v>
      </c>
      <c r="BE17" s="421">
        <f t="shared" si="19"/>
        <v>2</v>
      </c>
      <c r="BF17" s="427" t="s">
        <v>150</v>
      </c>
      <c r="BG17" s="427" t="s">
        <v>151</v>
      </c>
    </row>
    <row r="18" spans="1:59" ht="15.75" customHeight="1" x14ac:dyDescent="0.3">
      <c r="A18" s="418" t="s">
        <v>274</v>
      </c>
      <c r="B18" s="422" t="s">
        <v>31</v>
      </c>
      <c r="C18" s="416" t="s">
        <v>531</v>
      </c>
      <c r="D18" s="415"/>
      <c r="E18" s="408" t="str">
        <f t="shared" ref="E18:E27" si="20">IF(D18*14=0,"",D18*14)</f>
        <v/>
      </c>
      <c r="F18" s="415"/>
      <c r="G18" s="408" t="str">
        <f t="shared" ref="G18:G27" si="21">IF(F18*14=0,"",F18*14)</f>
        <v/>
      </c>
      <c r="H18" s="415"/>
      <c r="I18" s="414"/>
      <c r="J18" s="411"/>
      <c r="K18" s="408" t="str">
        <f t="shared" si="0"/>
        <v/>
      </c>
      <c r="L18" s="407"/>
      <c r="M18" s="408" t="str">
        <f t="shared" si="1"/>
        <v/>
      </c>
      <c r="N18" s="407"/>
      <c r="O18" s="412"/>
      <c r="P18" s="407"/>
      <c r="Q18" s="408" t="str">
        <f t="shared" si="2"/>
        <v/>
      </c>
      <c r="R18" s="407"/>
      <c r="S18" s="408" t="str">
        <f t="shared" si="3"/>
        <v/>
      </c>
      <c r="T18" s="407"/>
      <c r="U18" s="413"/>
      <c r="V18" s="411"/>
      <c r="W18" s="408" t="str">
        <f t="shared" si="4"/>
        <v/>
      </c>
      <c r="X18" s="407"/>
      <c r="Y18" s="408" t="str">
        <f t="shared" si="5"/>
        <v/>
      </c>
      <c r="Z18" s="407"/>
      <c r="AA18" s="412"/>
      <c r="AB18" s="407"/>
      <c r="AC18" s="408" t="str">
        <f t="shared" si="6"/>
        <v/>
      </c>
      <c r="AD18" s="407"/>
      <c r="AE18" s="408" t="str">
        <f t="shared" si="7"/>
        <v/>
      </c>
      <c r="AF18" s="407"/>
      <c r="AG18" s="413"/>
      <c r="AH18" s="411">
        <v>3</v>
      </c>
      <c r="AI18" s="408">
        <f t="shared" si="8"/>
        <v>42</v>
      </c>
      <c r="AJ18" s="407">
        <v>2</v>
      </c>
      <c r="AK18" s="408">
        <f t="shared" si="9"/>
        <v>28</v>
      </c>
      <c r="AL18" s="407">
        <v>5</v>
      </c>
      <c r="AM18" s="412" t="s">
        <v>67</v>
      </c>
      <c r="AN18" s="411"/>
      <c r="AO18" s="408" t="str">
        <f t="shared" si="10"/>
        <v/>
      </c>
      <c r="AP18" s="410"/>
      <c r="AQ18" s="408" t="str">
        <f t="shared" si="11"/>
        <v/>
      </c>
      <c r="AR18" s="410"/>
      <c r="AS18" s="409"/>
      <c r="AT18" s="407"/>
      <c r="AU18" s="408" t="str">
        <f t="shared" si="12"/>
        <v/>
      </c>
      <c r="AV18" s="407"/>
      <c r="AW18" s="408" t="str">
        <f t="shared" si="13"/>
        <v/>
      </c>
      <c r="AX18" s="407"/>
      <c r="AY18" s="407"/>
      <c r="AZ18" s="406">
        <f t="shared" si="14"/>
        <v>3</v>
      </c>
      <c r="BA18" s="408">
        <f t="shared" si="15"/>
        <v>42</v>
      </c>
      <c r="BB18" s="368">
        <f t="shared" si="16"/>
        <v>2</v>
      </c>
      <c r="BC18" s="408">
        <f t="shared" si="17"/>
        <v>28</v>
      </c>
      <c r="BD18" s="368">
        <f t="shared" si="18"/>
        <v>5</v>
      </c>
      <c r="BE18" s="421">
        <f t="shared" si="19"/>
        <v>5</v>
      </c>
      <c r="BF18" s="427" t="s">
        <v>154</v>
      </c>
      <c r="BG18" s="427" t="s">
        <v>225</v>
      </c>
    </row>
    <row r="19" spans="1:59" ht="15.75" customHeight="1" x14ac:dyDescent="0.3">
      <c r="A19" s="418" t="s">
        <v>359</v>
      </c>
      <c r="B19" s="422" t="s">
        <v>31</v>
      </c>
      <c r="C19" s="416" t="s">
        <v>275</v>
      </c>
      <c r="D19" s="415"/>
      <c r="E19" s="408" t="str">
        <f t="shared" si="20"/>
        <v/>
      </c>
      <c r="F19" s="415"/>
      <c r="G19" s="408" t="str">
        <f t="shared" si="21"/>
        <v/>
      </c>
      <c r="H19" s="415"/>
      <c r="I19" s="414"/>
      <c r="J19" s="411"/>
      <c r="K19" s="408" t="str">
        <f t="shared" si="0"/>
        <v/>
      </c>
      <c r="L19" s="407"/>
      <c r="M19" s="408" t="str">
        <f t="shared" si="1"/>
        <v/>
      </c>
      <c r="N19" s="407"/>
      <c r="O19" s="412"/>
      <c r="P19" s="407"/>
      <c r="Q19" s="408" t="str">
        <f t="shared" si="2"/>
        <v/>
      </c>
      <c r="R19" s="407"/>
      <c r="S19" s="408" t="str">
        <f t="shared" si="3"/>
        <v/>
      </c>
      <c r="T19" s="407"/>
      <c r="U19" s="413"/>
      <c r="V19" s="411"/>
      <c r="W19" s="408" t="str">
        <f t="shared" si="4"/>
        <v/>
      </c>
      <c r="X19" s="407"/>
      <c r="Y19" s="408" t="str">
        <f t="shared" si="5"/>
        <v/>
      </c>
      <c r="Z19" s="407"/>
      <c r="AA19" s="412"/>
      <c r="AB19" s="407"/>
      <c r="AC19" s="408" t="str">
        <f t="shared" si="6"/>
        <v/>
      </c>
      <c r="AD19" s="407"/>
      <c r="AE19" s="408" t="str">
        <f t="shared" si="7"/>
        <v/>
      </c>
      <c r="AF19" s="407"/>
      <c r="AG19" s="413"/>
      <c r="AH19" s="411">
        <v>2</v>
      </c>
      <c r="AI19" s="408">
        <f t="shared" si="8"/>
        <v>28</v>
      </c>
      <c r="AJ19" s="407">
        <v>1</v>
      </c>
      <c r="AK19" s="408">
        <f t="shared" si="9"/>
        <v>14</v>
      </c>
      <c r="AL19" s="407">
        <v>3</v>
      </c>
      <c r="AM19" s="412" t="s">
        <v>15</v>
      </c>
      <c r="AN19" s="411"/>
      <c r="AO19" s="408" t="str">
        <f t="shared" si="10"/>
        <v/>
      </c>
      <c r="AP19" s="410"/>
      <c r="AQ19" s="408" t="str">
        <f t="shared" si="11"/>
        <v/>
      </c>
      <c r="AR19" s="410"/>
      <c r="AS19" s="409"/>
      <c r="AT19" s="407"/>
      <c r="AU19" s="408" t="str">
        <f t="shared" si="12"/>
        <v/>
      </c>
      <c r="AV19" s="407"/>
      <c r="AW19" s="408" t="str">
        <f t="shared" si="13"/>
        <v/>
      </c>
      <c r="AX19" s="407"/>
      <c r="AY19" s="407"/>
      <c r="AZ19" s="406">
        <f t="shared" si="14"/>
        <v>2</v>
      </c>
      <c r="BA19" s="408">
        <f t="shared" si="15"/>
        <v>28</v>
      </c>
      <c r="BB19" s="368">
        <f t="shared" si="16"/>
        <v>1</v>
      </c>
      <c r="BC19" s="408">
        <f t="shared" si="17"/>
        <v>14</v>
      </c>
      <c r="BD19" s="368">
        <f t="shared" si="18"/>
        <v>3</v>
      </c>
      <c r="BE19" s="421">
        <f t="shared" si="19"/>
        <v>3</v>
      </c>
      <c r="BF19" s="427" t="s">
        <v>154</v>
      </c>
      <c r="BG19" s="427" t="s">
        <v>218</v>
      </c>
    </row>
    <row r="20" spans="1:59" s="184" customFormat="1" ht="15.75" customHeight="1" x14ac:dyDescent="0.3">
      <c r="A20" s="418" t="s">
        <v>242</v>
      </c>
      <c r="B20" s="422" t="s">
        <v>31</v>
      </c>
      <c r="C20" s="416" t="s">
        <v>241</v>
      </c>
      <c r="D20" s="415"/>
      <c r="E20" s="408" t="str">
        <f t="shared" si="20"/>
        <v/>
      </c>
      <c r="F20" s="415"/>
      <c r="G20" s="408" t="str">
        <f t="shared" si="21"/>
        <v/>
      </c>
      <c r="H20" s="415"/>
      <c r="I20" s="414"/>
      <c r="J20" s="411"/>
      <c r="K20" s="408" t="str">
        <f t="shared" si="0"/>
        <v/>
      </c>
      <c r="L20" s="407"/>
      <c r="M20" s="408" t="str">
        <f t="shared" si="1"/>
        <v/>
      </c>
      <c r="N20" s="407"/>
      <c r="O20" s="412"/>
      <c r="P20" s="407"/>
      <c r="Q20" s="408" t="str">
        <f t="shared" si="2"/>
        <v/>
      </c>
      <c r="R20" s="407"/>
      <c r="S20" s="408" t="str">
        <f t="shared" si="3"/>
        <v/>
      </c>
      <c r="T20" s="407"/>
      <c r="U20" s="413"/>
      <c r="V20" s="411"/>
      <c r="W20" s="408" t="str">
        <f t="shared" si="4"/>
        <v/>
      </c>
      <c r="X20" s="407"/>
      <c r="Y20" s="408" t="str">
        <f t="shared" si="5"/>
        <v/>
      </c>
      <c r="Z20" s="407"/>
      <c r="AA20" s="412"/>
      <c r="AB20" s="407"/>
      <c r="AC20" s="408" t="str">
        <f t="shared" si="6"/>
        <v/>
      </c>
      <c r="AD20" s="407"/>
      <c r="AE20" s="408" t="str">
        <f t="shared" si="7"/>
        <v/>
      </c>
      <c r="AF20" s="407"/>
      <c r="AG20" s="413"/>
      <c r="AH20" s="411">
        <v>4</v>
      </c>
      <c r="AI20" s="408">
        <f t="shared" si="8"/>
        <v>56</v>
      </c>
      <c r="AJ20" s="407">
        <v>1</v>
      </c>
      <c r="AK20" s="408">
        <f t="shared" si="9"/>
        <v>14</v>
      </c>
      <c r="AL20" s="407">
        <v>5</v>
      </c>
      <c r="AM20" s="412" t="s">
        <v>15</v>
      </c>
      <c r="AN20" s="411"/>
      <c r="AO20" s="408" t="str">
        <f t="shared" si="10"/>
        <v/>
      </c>
      <c r="AP20" s="410"/>
      <c r="AQ20" s="408" t="str">
        <f t="shared" si="11"/>
        <v/>
      </c>
      <c r="AR20" s="410"/>
      <c r="AS20" s="409"/>
      <c r="AT20" s="407"/>
      <c r="AU20" s="408" t="str">
        <f t="shared" si="12"/>
        <v/>
      </c>
      <c r="AV20" s="407"/>
      <c r="AW20" s="408" t="str">
        <f t="shared" si="13"/>
        <v/>
      </c>
      <c r="AX20" s="407"/>
      <c r="AY20" s="407"/>
      <c r="AZ20" s="406">
        <f t="shared" si="14"/>
        <v>4</v>
      </c>
      <c r="BA20" s="408">
        <f t="shared" si="15"/>
        <v>56</v>
      </c>
      <c r="BB20" s="368">
        <f t="shared" si="16"/>
        <v>1</v>
      </c>
      <c r="BC20" s="408">
        <f t="shared" si="17"/>
        <v>14</v>
      </c>
      <c r="BD20" s="368">
        <f t="shared" si="18"/>
        <v>5</v>
      </c>
      <c r="BE20" s="421">
        <f t="shared" si="19"/>
        <v>5</v>
      </c>
      <c r="BF20" s="427" t="s">
        <v>154</v>
      </c>
      <c r="BG20" s="427" t="s">
        <v>236</v>
      </c>
    </row>
    <row r="21" spans="1:59" ht="15.75" customHeight="1" x14ac:dyDescent="0.3">
      <c r="A21" s="418" t="s">
        <v>240</v>
      </c>
      <c r="B21" s="422" t="s">
        <v>31</v>
      </c>
      <c r="C21" s="416" t="s">
        <v>239</v>
      </c>
      <c r="D21" s="415"/>
      <c r="E21" s="408" t="str">
        <f t="shared" si="20"/>
        <v/>
      </c>
      <c r="F21" s="415"/>
      <c r="G21" s="408" t="str">
        <f t="shared" si="21"/>
        <v/>
      </c>
      <c r="H21" s="415"/>
      <c r="I21" s="414"/>
      <c r="J21" s="411"/>
      <c r="K21" s="408" t="str">
        <f t="shared" si="0"/>
        <v/>
      </c>
      <c r="L21" s="407"/>
      <c r="M21" s="408" t="str">
        <f t="shared" si="1"/>
        <v/>
      </c>
      <c r="N21" s="407"/>
      <c r="O21" s="412"/>
      <c r="P21" s="407"/>
      <c r="Q21" s="408" t="str">
        <f t="shared" si="2"/>
        <v/>
      </c>
      <c r="R21" s="407"/>
      <c r="S21" s="408" t="str">
        <f t="shared" si="3"/>
        <v/>
      </c>
      <c r="T21" s="407"/>
      <c r="U21" s="413"/>
      <c r="V21" s="411"/>
      <c r="W21" s="408" t="str">
        <f t="shared" si="4"/>
        <v/>
      </c>
      <c r="X21" s="407"/>
      <c r="Y21" s="408" t="str">
        <f t="shared" si="5"/>
        <v/>
      </c>
      <c r="Z21" s="407"/>
      <c r="AA21" s="412"/>
      <c r="AB21" s="407"/>
      <c r="AC21" s="408" t="str">
        <f t="shared" si="6"/>
        <v/>
      </c>
      <c r="AD21" s="407"/>
      <c r="AE21" s="408" t="str">
        <f t="shared" si="7"/>
        <v/>
      </c>
      <c r="AF21" s="407"/>
      <c r="AG21" s="413"/>
      <c r="AH21" s="411">
        <v>3</v>
      </c>
      <c r="AI21" s="408">
        <f t="shared" si="8"/>
        <v>42</v>
      </c>
      <c r="AJ21" s="407">
        <v>1</v>
      </c>
      <c r="AK21" s="408">
        <f t="shared" si="9"/>
        <v>14</v>
      </c>
      <c r="AL21" s="407">
        <v>4</v>
      </c>
      <c r="AM21" s="412" t="s">
        <v>166</v>
      </c>
      <c r="AN21" s="411"/>
      <c r="AO21" s="408" t="str">
        <f t="shared" si="10"/>
        <v/>
      </c>
      <c r="AP21" s="410"/>
      <c r="AQ21" s="408" t="str">
        <f t="shared" si="11"/>
        <v/>
      </c>
      <c r="AR21" s="410"/>
      <c r="AS21" s="409"/>
      <c r="AT21" s="407"/>
      <c r="AU21" s="408" t="str">
        <f t="shared" si="12"/>
        <v/>
      </c>
      <c r="AV21" s="407"/>
      <c r="AW21" s="408" t="str">
        <f t="shared" si="13"/>
        <v/>
      </c>
      <c r="AX21" s="407"/>
      <c r="AY21" s="407"/>
      <c r="AZ21" s="406">
        <f t="shared" si="14"/>
        <v>3</v>
      </c>
      <c r="BA21" s="408">
        <f t="shared" si="15"/>
        <v>42</v>
      </c>
      <c r="BB21" s="368">
        <f t="shared" si="16"/>
        <v>1</v>
      </c>
      <c r="BC21" s="408">
        <f t="shared" si="17"/>
        <v>14</v>
      </c>
      <c r="BD21" s="368">
        <f t="shared" si="18"/>
        <v>4</v>
      </c>
      <c r="BE21" s="421">
        <f t="shared" si="19"/>
        <v>4</v>
      </c>
      <c r="BF21" s="427" t="s">
        <v>154</v>
      </c>
      <c r="BG21" s="427" t="s">
        <v>236</v>
      </c>
    </row>
    <row r="22" spans="1:59" ht="15.75" customHeight="1" x14ac:dyDescent="0.3">
      <c r="A22" s="418" t="s">
        <v>360</v>
      </c>
      <c r="B22" s="422" t="s">
        <v>31</v>
      </c>
      <c r="C22" s="416" t="s">
        <v>273</v>
      </c>
      <c r="D22" s="415"/>
      <c r="E22" s="408" t="str">
        <f t="shared" si="20"/>
        <v/>
      </c>
      <c r="F22" s="415"/>
      <c r="G22" s="408" t="str">
        <f t="shared" si="21"/>
        <v/>
      </c>
      <c r="H22" s="415"/>
      <c r="I22" s="414"/>
      <c r="J22" s="411"/>
      <c r="K22" s="408" t="str">
        <f t="shared" si="0"/>
        <v/>
      </c>
      <c r="L22" s="407"/>
      <c r="M22" s="408" t="str">
        <f t="shared" si="1"/>
        <v/>
      </c>
      <c r="N22" s="407"/>
      <c r="O22" s="412"/>
      <c r="P22" s="407"/>
      <c r="Q22" s="408" t="str">
        <f t="shared" si="2"/>
        <v/>
      </c>
      <c r="R22" s="407"/>
      <c r="S22" s="408" t="str">
        <f t="shared" si="3"/>
        <v/>
      </c>
      <c r="T22" s="407"/>
      <c r="U22" s="413"/>
      <c r="V22" s="411"/>
      <c r="W22" s="408" t="str">
        <f t="shared" si="4"/>
        <v/>
      </c>
      <c r="X22" s="407"/>
      <c r="Y22" s="408" t="str">
        <f t="shared" si="5"/>
        <v/>
      </c>
      <c r="Z22" s="407"/>
      <c r="AA22" s="412"/>
      <c r="AB22" s="407"/>
      <c r="AC22" s="408" t="str">
        <f t="shared" si="6"/>
        <v/>
      </c>
      <c r="AD22" s="407"/>
      <c r="AE22" s="408" t="str">
        <f t="shared" si="7"/>
        <v/>
      </c>
      <c r="AF22" s="407"/>
      <c r="AG22" s="413"/>
      <c r="AH22" s="411">
        <v>1</v>
      </c>
      <c r="AI22" s="408">
        <f t="shared" si="8"/>
        <v>14</v>
      </c>
      <c r="AJ22" s="407">
        <v>3</v>
      </c>
      <c r="AK22" s="408">
        <f t="shared" si="9"/>
        <v>42</v>
      </c>
      <c r="AL22" s="407">
        <v>3</v>
      </c>
      <c r="AM22" s="412" t="s">
        <v>15</v>
      </c>
      <c r="AN22" s="411"/>
      <c r="AO22" s="408" t="str">
        <f t="shared" si="10"/>
        <v/>
      </c>
      <c r="AP22" s="410"/>
      <c r="AQ22" s="408" t="str">
        <f t="shared" si="11"/>
        <v/>
      </c>
      <c r="AR22" s="410"/>
      <c r="AS22" s="409"/>
      <c r="AT22" s="407"/>
      <c r="AU22" s="408" t="str">
        <f t="shared" si="12"/>
        <v/>
      </c>
      <c r="AV22" s="407"/>
      <c r="AW22" s="408" t="str">
        <f t="shared" si="13"/>
        <v/>
      </c>
      <c r="AX22" s="407"/>
      <c r="AY22" s="407"/>
      <c r="AZ22" s="406">
        <f t="shared" si="14"/>
        <v>1</v>
      </c>
      <c r="BA22" s="408">
        <f t="shared" si="15"/>
        <v>14</v>
      </c>
      <c r="BB22" s="368">
        <f t="shared" si="16"/>
        <v>3</v>
      </c>
      <c r="BC22" s="408">
        <f t="shared" si="17"/>
        <v>42</v>
      </c>
      <c r="BD22" s="368">
        <f t="shared" si="18"/>
        <v>3</v>
      </c>
      <c r="BE22" s="421">
        <f t="shared" si="19"/>
        <v>4</v>
      </c>
      <c r="BF22" s="427" t="s">
        <v>154</v>
      </c>
      <c r="BG22" s="427" t="s">
        <v>292</v>
      </c>
    </row>
    <row r="23" spans="1:59" x14ac:dyDescent="0.3">
      <c r="A23" s="418" t="s">
        <v>276</v>
      </c>
      <c r="B23" s="422" t="s">
        <v>31</v>
      </c>
      <c r="C23" s="416" t="s">
        <v>357</v>
      </c>
      <c r="D23" s="415"/>
      <c r="E23" s="408" t="str">
        <f t="shared" si="20"/>
        <v/>
      </c>
      <c r="F23" s="415"/>
      <c r="G23" s="408" t="str">
        <f t="shared" si="21"/>
        <v/>
      </c>
      <c r="H23" s="415"/>
      <c r="I23" s="414"/>
      <c r="J23" s="411"/>
      <c r="K23" s="408" t="str">
        <f t="shared" si="0"/>
        <v/>
      </c>
      <c r="L23" s="407"/>
      <c r="M23" s="408" t="str">
        <f t="shared" si="1"/>
        <v/>
      </c>
      <c r="N23" s="407"/>
      <c r="O23" s="412"/>
      <c r="P23" s="407"/>
      <c r="Q23" s="408" t="str">
        <f t="shared" si="2"/>
        <v/>
      </c>
      <c r="R23" s="407"/>
      <c r="S23" s="408" t="str">
        <f t="shared" si="3"/>
        <v/>
      </c>
      <c r="T23" s="407"/>
      <c r="U23" s="413"/>
      <c r="V23" s="411"/>
      <c r="W23" s="408" t="str">
        <f t="shared" si="4"/>
        <v/>
      </c>
      <c r="X23" s="407"/>
      <c r="Y23" s="408" t="str">
        <f t="shared" si="5"/>
        <v/>
      </c>
      <c r="Z23" s="407"/>
      <c r="AA23" s="412"/>
      <c r="AB23" s="407"/>
      <c r="AC23" s="408" t="str">
        <f t="shared" si="6"/>
        <v/>
      </c>
      <c r="AD23" s="407"/>
      <c r="AE23" s="408" t="str">
        <f t="shared" si="7"/>
        <v/>
      </c>
      <c r="AF23" s="407"/>
      <c r="AG23" s="413"/>
      <c r="AH23" s="411"/>
      <c r="AI23" s="408" t="str">
        <f t="shared" si="8"/>
        <v/>
      </c>
      <c r="AJ23" s="407"/>
      <c r="AK23" s="408" t="str">
        <f t="shared" si="9"/>
        <v/>
      </c>
      <c r="AL23" s="407"/>
      <c r="AM23" s="412"/>
      <c r="AN23" s="411">
        <v>3</v>
      </c>
      <c r="AO23" s="408">
        <f t="shared" si="10"/>
        <v>42</v>
      </c>
      <c r="AP23" s="410">
        <v>2</v>
      </c>
      <c r="AQ23" s="408">
        <f t="shared" si="11"/>
        <v>28</v>
      </c>
      <c r="AR23" s="410">
        <v>4</v>
      </c>
      <c r="AS23" s="409" t="s">
        <v>67</v>
      </c>
      <c r="AT23" s="407"/>
      <c r="AU23" s="408" t="str">
        <f t="shared" si="12"/>
        <v/>
      </c>
      <c r="AV23" s="407"/>
      <c r="AW23" s="408" t="str">
        <f t="shared" si="13"/>
        <v/>
      </c>
      <c r="AX23" s="407"/>
      <c r="AY23" s="407"/>
      <c r="AZ23" s="425">
        <f t="shared" si="14"/>
        <v>3</v>
      </c>
      <c r="BA23" s="408">
        <f t="shared" si="15"/>
        <v>42</v>
      </c>
      <c r="BB23" s="424">
        <f t="shared" si="16"/>
        <v>2</v>
      </c>
      <c r="BC23" s="408">
        <f t="shared" si="17"/>
        <v>28</v>
      </c>
      <c r="BD23" s="424">
        <f t="shared" si="18"/>
        <v>4</v>
      </c>
      <c r="BE23" s="421">
        <f t="shared" si="19"/>
        <v>5</v>
      </c>
      <c r="BF23" s="427" t="s">
        <v>154</v>
      </c>
      <c r="BG23" s="427" t="s">
        <v>225</v>
      </c>
    </row>
    <row r="24" spans="1:59" x14ac:dyDescent="0.3">
      <c r="A24" s="418" t="s">
        <v>278</v>
      </c>
      <c r="B24" s="422" t="s">
        <v>31</v>
      </c>
      <c r="C24" s="416" t="s">
        <v>277</v>
      </c>
      <c r="D24" s="415"/>
      <c r="E24" s="408" t="str">
        <f t="shared" si="20"/>
        <v/>
      </c>
      <c r="F24" s="415"/>
      <c r="G24" s="408" t="str">
        <f t="shared" si="21"/>
        <v/>
      </c>
      <c r="H24" s="415"/>
      <c r="I24" s="414"/>
      <c r="J24" s="411"/>
      <c r="K24" s="408" t="str">
        <f t="shared" si="0"/>
        <v/>
      </c>
      <c r="L24" s="407"/>
      <c r="M24" s="408" t="str">
        <f t="shared" si="1"/>
        <v/>
      </c>
      <c r="N24" s="407"/>
      <c r="O24" s="412"/>
      <c r="P24" s="407"/>
      <c r="Q24" s="408" t="str">
        <f t="shared" si="2"/>
        <v/>
      </c>
      <c r="R24" s="407"/>
      <c r="S24" s="408" t="str">
        <f t="shared" si="3"/>
        <v/>
      </c>
      <c r="T24" s="407"/>
      <c r="U24" s="413"/>
      <c r="V24" s="411"/>
      <c r="W24" s="408" t="str">
        <f t="shared" si="4"/>
        <v/>
      </c>
      <c r="X24" s="407"/>
      <c r="Y24" s="408" t="str">
        <f t="shared" si="5"/>
        <v/>
      </c>
      <c r="Z24" s="407"/>
      <c r="AA24" s="412"/>
      <c r="AB24" s="407"/>
      <c r="AC24" s="408" t="str">
        <f t="shared" si="6"/>
        <v/>
      </c>
      <c r="AD24" s="407"/>
      <c r="AE24" s="408" t="str">
        <f t="shared" si="7"/>
        <v/>
      </c>
      <c r="AF24" s="407"/>
      <c r="AG24" s="413"/>
      <c r="AH24" s="411"/>
      <c r="AI24" s="408" t="str">
        <f t="shared" si="8"/>
        <v/>
      </c>
      <c r="AJ24" s="407"/>
      <c r="AK24" s="408" t="str">
        <f t="shared" si="9"/>
        <v/>
      </c>
      <c r="AL24" s="407"/>
      <c r="AM24" s="412"/>
      <c r="AN24" s="411">
        <v>3</v>
      </c>
      <c r="AO24" s="408">
        <f t="shared" si="10"/>
        <v>42</v>
      </c>
      <c r="AP24" s="410">
        <v>2</v>
      </c>
      <c r="AQ24" s="408">
        <f t="shared" si="11"/>
        <v>28</v>
      </c>
      <c r="AR24" s="410">
        <v>5</v>
      </c>
      <c r="AS24" s="409" t="s">
        <v>15</v>
      </c>
      <c r="AT24" s="407"/>
      <c r="AU24" s="408" t="str">
        <f t="shared" si="12"/>
        <v/>
      </c>
      <c r="AV24" s="407"/>
      <c r="AW24" s="408" t="str">
        <f t="shared" si="13"/>
        <v/>
      </c>
      <c r="AX24" s="407"/>
      <c r="AY24" s="407"/>
      <c r="AZ24" s="425">
        <f t="shared" si="14"/>
        <v>3</v>
      </c>
      <c r="BA24" s="408">
        <f t="shared" si="15"/>
        <v>42</v>
      </c>
      <c r="BB24" s="424">
        <f t="shared" si="16"/>
        <v>2</v>
      </c>
      <c r="BC24" s="408">
        <f t="shared" si="17"/>
        <v>28</v>
      </c>
      <c r="BD24" s="424">
        <f t="shared" si="18"/>
        <v>5</v>
      </c>
      <c r="BE24" s="421">
        <f t="shared" si="19"/>
        <v>5</v>
      </c>
      <c r="BF24" s="427" t="s">
        <v>154</v>
      </c>
      <c r="BG24" s="427" t="s">
        <v>218</v>
      </c>
    </row>
    <row r="25" spans="1:59" ht="15.75" customHeight="1" x14ac:dyDescent="0.3">
      <c r="A25" s="418" t="s">
        <v>280</v>
      </c>
      <c r="B25" s="422" t="s">
        <v>31</v>
      </c>
      <c r="C25" s="416" t="s">
        <v>279</v>
      </c>
      <c r="D25" s="415"/>
      <c r="E25" s="408" t="str">
        <f t="shared" si="20"/>
        <v/>
      </c>
      <c r="F25" s="415"/>
      <c r="G25" s="408" t="str">
        <f t="shared" si="21"/>
        <v/>
      </c>
      <c r="H25" s="415"/>
      <c r="I25" s="414"/>
      <c r="J25" s="411"/>
      <c r="K25" s="408" t="str">
        <f t="shared" si="0"/>
        <v/>
      </c>
      <c r="L25" s="407"/>
      <c r="M25" s="408" t="str">
        <f t="shared" si="1"/>
        <v/>
      </c>
      <c r="N25" s="407"/>
      <c r="O25" s="412"/>
      <c r="P25" s="407"/>
      <c r="Q25" s="408" t="str">
        <f t="shared" si="2"/>
        <v/>
      </c>
      <c r="R25" s="407"/>
      <c r="S25" s="408" t="str">
        <f t="shared" si="3"/>
        <v/>
      </c>
      <c r="T25" s="407"/>
      <c r="U25" s="413"/>
      <c r="V25" s="411"/>
      <c r="W25" s="408" t="str">
        <f t="shared" si="4"/>
        <v/>
      </c>
      <c r="X25" s="407"/>
      <c r="Y25" s="408" t="str">
        <f t="shared" si="5"/>
        <v/>
      </c>
      <c r="Z25" s="407"/>
      <c r="AA25" s="412"/>
      <c r="AB25" s="407"/>
      <c r="AC25" s="408" t="str">
        <f t="shared" si="6"/>
        <v/>
      </c>
      <c r="AD25" s="407"/>
      <c r="AE25" s="408" t="str">
        <f t="shared" si="7"/>
        <v/>
      </c>
      <c r="AF25" s="407"/>
      <c r="AG25" s="413"/>
      <c r="AH25" s="411"/>
      <c r="AI25" s="408" t="str">
        <f t="shared" si="8"/>
        <v/>
      </c>
      <c r="AJ25" s="407"/>
      <c r="AK25" s="408" t="str">
        <f t="shared" si="9"/>
        <v/>
      </c>
      <c r="AL25" s="407"/>
      <c r="AM25" s="412"/>
      <c r="AN25" s="411">
        <v>2</v>
      </c>
      <c r="AO25" s="408">
        <f t="shared" si="10"/>
        <v>28</v>
      </c>
      <c r="AP25" s="410">
        <v>2</v>
      </c>
      <c r="AQ25" s="408">
        <f t="shared" si="11"/>
        <v>28</v>
      </c>
      <c r="AR25" s="410">
        <v>4</v>
      </c>
      <c r="AS25" s="409" t="s">
        <v>67</v>
      </c>
      <c r="AT25" s="407"/>
      <c r="AU25" s="408" t="str">
        <f t="shared" si="12"/>
        <v/>
      </c>
      <c r="AV25" s="407"/>
      <c r="AW25" s="408" t="str">
        <f t="shared" si="13"/>
        <v/>
      </c>
      <c r="AX25" s="407"/>
      <c r="AY25" s="407"/>
      <c r="AZ25" s="406">
        <f t="shared" si="14"/>
        <v>2</v>
      </c>
      <c r="BA25" s="408">
        <f t="shared" si="15"/>
        <v>28</v>
      </c>
      <c r="BB25" s="368">
        <f t="shared" si="16"/>
        <v>2</v>
      </c>
      <c r="BC25" s="408">
        <f t="shared" si="17"/>
        <v>28</v>
      </c>
      <c r="BD25" s="368">
        <f t="shared" si="18"/>
        <v>4</v>
      </c>
      <c r="BE25" s="421">
        <f t="shared" si="19"/>
        <v>4</v>
      </c>
      <c r="BF25" s="427" t="s">
        <v>154</v>
      </c>
      <c r="BG25" s="427" t="s">
        <v>225</v>
      </c>
    </row>
    <row r="26" spans="1:59" ht="15.75" customHeight="1" x14ac:dyDescent="0.3">
      <c r="A26" s="418" t="s">
        <v>284</v>
      </c>
      <c r="B26" s="422" t="s">
        <v>31</v>
      </c>
      <c r="C26" s="416" t="s">
        <v>281</v>
      </c>
      <c r="D26" s="415"/>
      <c r="E26" s="408" t="str">
        <f t="shared" si="20"/>
        <v/>
      </c>
      <c r="F26" s="415"/>
      <c r="G26" s="408" t="str">
        <f t="shared" si="21"/>
        <v/>
      </c>
      <c r="H26" s="415"/>
      <c r="I26" s="414"/>
      <c r="J26" s="411"/>
      <c r="K26" s="408" t="str">
        <f t="shared" si="0"/>
        <v/>
      </c>
      <c r="L26" s="407"/>
      <c r="M26" s="408" t="str">
        <f t="shared" si="1"/>
        <v/>
      </c>
      <c r="N26" s="407"/>
      <c r="O26" s="412"/>
      <c r="P26" s="407"/>
      <c r="Q26" s="408" t="str">
        <f t="shared" si="2"/>
        <v/>
      </c>
      <c r="R26" s="407"/>
      <c r="S26" s="408" t="str">
        <f t="shared" si="3"/>
        <v/>
      </c>
      <c r="T26" s="407"/>
      <c r="U26" s="413"/>
      <c r="V26" s="411"/>
      <c r="W26" s="408" t="str">
        <f t="shared" si="4"/>
        <v/>
      </c>
      <c r="X26" s="407"/>
      <c r="Y26" s="408" t="str">
        <f t="shared" si="5"/>
        <v/>
      </c>
      <c r="Z26" s="407"/>
      <c r="AA26" s="412"/>
      <c r="AB26" s="407"/>
      <c r="AC26" s="408" t="str">
        <f t="shared" si="6"/>
        <v/>
      </c>
      <c r="AD26" s="407"/>
      <c r="AE26" s="408" t="str">
        <f t="shared" si="7"/>
        <v/>
      </c>
      <c r="AF26" s="407"/>
      <c r="AG26" s="413"/>
      <c r="AH26" s="411"/>
      <c r="AI26" s="408" t="str">
        <f t="shared" si="8"/>
        <v/>
      </c>
      <c r="AJ26" s="407"/>
      <c r="AK26" s="408" t="str">
        <f t="shared" si="9"/>
        <v/>
      </c>
      <c r="AL26" s="407"/>
      <c r="AM26" s="412"/>
      <c r="AN26" s="411">
        <v>1</v>
      </c>
      <c r="AO26" s="408">
        <f t="shared" si="10"/>
        <v>14</v>
      </c>
      <c r="AP26" s="410">
        <v>1</v>
      </c>
      <c r="AQ26" s="408">
        <f t="shared" si="11"/>
        <v>14</v>
      </c>
      <c r="AR26" s="410">
        <v>2</v>
      </c>
      <c r="AS26" s="409" t="s">
        <v>67</v>
      </c>
      <c r="AT26" s="407"/>
      <c r="AU26" s="408" t="str">
        <f t="shared" si="12"/>
        <v/>
      </c>
      <c r="AV26" s="407"/>
      <c r="AW26" s="408" t="str">
        <f t="shared" si="13"/>
        <v/>
      </c>
      <c r="AX26" s="407"/>
      <c r="AY26" s="407"/>
      <c r="AZ26" s="406">
        <f t="shared" si="14"/>
        <v>1</v>
      </c>
      <c r="BA26" s="408">
        <f t="shared" si="15"/>
        <v>14</v>
      </c>
      <c r="BB26" s="368">
        <f t="shared" si="16"/>
        <v>1</v>
      </c>
      <c r="BC26" s="408">
        <f t="shared" si="17"/>
        <v>14</v>
      </c>
      <c r="BD26" s="368">
        <f t="shared" si="18"/>
        <v>2</v>
      </c>
      <c r="BE26" s="421">
        <f t="shared" si="19"/>
        <v>2</v>
      </c>
      <c r="BF26" s="427" t="s">
        <v>154</v>
      </c>
      <c r="BG26" s="427" t="s">
        <v>292</v>
      </c>
    </row>
    <row r="27" spans="1:59" ht="15.75" customHeight="1" x14ac:dyDescent="0.3">
      <c r="A27" s="418" t="s">
        <v>285</v>
      </c>
      <c r="B27" s="422" t="s">
        <v>31</v>
      </c>
      <c r="C27" s="416" t="s">
        <v>532</v>
      </c>
      <c r="D27" s="415"/>
      <c r="E27" s="408" t="str">
        <f t="shared" si="20"/>
        <v/>
      </c>
      <c r="F27" s="415"/>
      <c r="G27" s="408" t="str">
        <f t="shared" si="21"/>
        <v/>
      </c>
      <c r="H27" s="415"/>
      <c r="I27" s="414"/>
      <c r="J27" s="411"/>
      <c r="K27" s="408" t="str">
        <f t="shared" si="0"/>
        <v/>
      </c>
      <c r="L27" s="407"/>
      <c r="M27" s="408" t="str">
        <f t="shared" si="1"/>
        <v/>
      </c>
      <c r="N27" s="407"/>
      <c r="O27" s="412"/>
      <c r="P27" s="407"/>
      <c r="Q27" s="408" t="str">
        <f t="shared" si="2"/>
        <v/>
      </c>
      <c r="R27" s="407"/>
      <c r="S27" s="408" t="str">
        <f t="shared" si="3"/>
        <v/>
      </c>
      <c r="T27" s="407"/>
      <c r="U27" s="413"/>
      <c r="V27" s="411"/>
      <c r="W27" s="408" t="str">
        <f t="shared" si="4"/>
        <v/>
      </c>
      <c r="X27" s="407"/>
      <c r="Y27" s="408" t="str">
        <f t="shared" si="5"/>
        <v/>
      </c>
      <c r="Z27" s="407"/>
      <c r="AA27" s="412"/>
      <c r="AB27" s="407"/>
      <c r="AC27" s="408" t="str">
        <f t="shared" si="6"/>
        <v/>
      </c>
      <c r="AD27" s="407"/>
      <c r="AE27" s="408" t="str">
        <f t="shared" si="7"/>
        <v/>
      </c>
      <c r="AF27" s="407"/>
      <c r="AG27" s="413"/>
      <c r="AH27" s="411"/>
      <c r="AI27" s="408" t="str">
        <f t="shared" si="8"/>
        <v/>
      </c>
      <c r="AJ27" s="407"/>
      <c r="AK27" s="408" t="str">
        <f t="shared" si="9"/>
        <v/>
      </c>
      <c r="AL27" s="407"/>
      <c r="AM27" s="412"/>
      <c r="AN27" s="411">
        <v>1</v>
      </c>
      <c r="AO27" s="408">
        <f t="shared" si="10"/>
        <v>14</v>
      </c>
      <c r="AP27" s="410">
        <v>2</v>
      </c>
      <c r="AQ27" s="408">
        <f t="shared" si="11"/>
        <v>28</v>
      </c>
      <c r="AR27" s="410">
        <v>3</v>
      </c>
      <c r="AS27" s="409" t="s">
        <v>166</v>
      </c>
      <c r="AT27" s="407"/>
      <c r="AU27" s="408" t="str">
        <f t="shared" si="12"/>
        <v/>
      </c>
      <c r="AV27" s="407"/>
      <c r="AW27" s="408" t="str">
        <f t="shared" si="13"/>
        <v/>
      </c>
      <c r="AX27" s="407"/>
      <c r="AY27" s="407"/>
      <c r="AZ27" s="406">
        <f t="shared" si="14"/>
        <v>1</v>
      </c>
      <c r="BA27" s="408">
        <f t="shared" si="15"/>
        <v>14</v>
      </c>
      <c r="BB27" s="368">
        <f t="shared" si="16"/>
        <v>2</v>
      </c>
      <c r="BC27" s="408">
        <f t="shared" si="17"/>
        <v>28</v>
      </c>
      <c r="BD27" s="368">
        <f t="shared" si="18"/>
        <v>3</v>
      </c>
      <c r="BE27" s="421">
        <f t="shared" si="19"/>
        <v>3</v>
      </c>
      <c r="BF27" s="427" t="s">
        <v>154</v>
      </c>
      <c r="BG27" s="427" t="s">
        <v>293</v>
      </c>
    </row>
    <row r="28" spans="1:59" ht="15.75" customHeight="1" x14ac:dyDescent="0.3">
      <c r="A28" s="418" t="s">
        <v>286</v>
      </c>
      <c r="B28" s="422" t="s">
        <v>31</v>
      </c>
      <c r="C28" s="552" t="s">
        <v>534</v>
      </c>
      <c r="D28" s="415"/>
      <c r="E28" s="408"/>
      <c r="F28" s="415"/>
      <c r="G28" s="408"/>
      <c r="H28" s="415"/>
      <c r="I28" s="414"/>
      <c r="J28" s="411"/>
      <c r="K28" s="408"/>
      <c r="L28" s="407"/>
      <c r="M28" s="408"/>
      <c r="N28" s="407"/>
      <c r="O28" s="412"/>
      <c r="P28" s="407"/>
      <c r="Q28" s="408"/>
      <c r="R28" s="407"/>
      <c r="S28" s="408"/>
      <c r="T28" s="407"/>
      <c r="U28" s="413"/>
      <c r="V28" s="411"/>
      <c r="W28" s="408"/>
      <c r="X28" s="407"/>
      <c r="Y28" s="408"/>
      <c r="Z28" s="407"/>
      <c r="AA28" s="412"/>
      <c r="AB28" s="407"/>
      <c r="AC28" s="408"/>
      <c r="AD28" s="407"/>
      <c r="AE28" s="408"/>
      <c r="AF28" s="407"/>
      <c r="AG28" s="413"/>
      <c r="AH28" s="411"/>
      <c r="AI28" s="408"/>
      <c r="AJ28" s="407"/>
      <c r="AK28" s="408"/>
      <c r="AL28" s="407"/>
      <c r="AM28" s="412"/>
      <c r="AN28" s="411">
        <v>1</v>
      </c>
      <c r="AO28" s="408">
        <f t="shared" si="10"/>
        <v>14</v>
      </c>
      <c r="AP28" s="410">
        <v>1</v>
      </c>
      <c r="AQ28" s="408">
        <f t="shared" si="11"/>
        <v>14</v>
      </c>
      <c r="AR28" s="410">
        <v>2</v>
      </c>
      <c r="AS28" s="409" t="s">
        <v>166</v>
      </c>
      <c r="AT28" s="407"/>
      <c r="AU28" s="408"/>
      <c r="AV28" s="407"/>
      <c r="AW28" s="408"/>
      <c r="AX28" s="407"/>
      <c r="AY28" s="407"/>
      <c r="AZ28" s="406">
        <f t="shared" si="14"/>
        <v>1</v>
      </c>
      <c r="BA28" s="408">
        <f t="shared" si="15"/>
        <v>14</v>
      </c>
      <c r="BB28" s="368">
        <f t="shared" si="16"/>
        <v>1</v>
      </c>
      <c r="BC28" s="408">
        <f t="shared" si="17"/>
        <v>14</v>
      </c>
      <c r="BD28" s="368">
        <f t="shared" si="18"/>
        <v>2</v>
      </c>
      <c r="BE28" s="421">
        <f t="shared" si="19"/>
        <v>2</v>
      </c>
      <c r="BF28" s="427" t="s">
        <v>154</v>
      </c>
      <c r="BG28" s="427" t="s">
        <v>293</v>
      </c>
    </row>
    <row r="29" spans="1:59" ht="15.75" customHeight="1" x14ac:dyDescent="0.3">
      <c r="A29" s="418" t="s">
        <v>288</v>
      </c>
      <c r="B29" s="422" t="s">
        <v>31</v>
      </c>
      <c r="C29" s="416" t="s">
        <v>358</v>
      </c>
      <c r="D29" s="415"/>
      <c r="E29" s="408" t="str">
        <f>IF(D29*14=0,"",D29*14)</f>
        <v/>
      </c>
      <c r="F29" s="415"/>
      <c r="G29" s="408" t="str">
        <f>IF(F29*14=0,"",F29*14)</f>
        <v/>
      </c>
      <c r="H29" s="415"/>
      <c r="I29" s="414"/>
      <c r="J29" s="411"/>
      <c r="K29" s="408" t="str">
        <f>IF(J29*14=0,"",J29*14)</f>
        <v/>
      </c>
      <c r="L29" s="407"/>
      <c r="M29" s="408" t="str">
        <f>IF(L29*14=0,"",L29*14)</f>
        <v/>
      </c>
      <c r="N29" s="407"/>
      <c r="O29" s="412"/>
      <c r="P29" s="407"/>
      <c r="Q29" s="408" t="str">
        <f>IF(P29*14=0,"",P29*14)</f>
        <v/>
      </c>
      <c r="R29" s="407"/>
      <c r="S29" s="408" t="str">
        <f>IF(R29*14=0,"",R29*14)</f>
        <v/>
      </c>
      <c r="T29" s="407"/>
      <c r="U29" s="413"/>
      <c r="V29" s="411"/>
      <c r="W29" s="408" t="str">
        <f>IF(V29*14=0,"",V29*14)</f>
        <v/>
      </c>
      <c r="X29" s="407"/>
      <c r="Y29" s="408" t="str">
        <f>IF(X29*14=0,"",X29*14)</f>
        <v/>
      </c>
      <c r="Z29" s="407"/>
      <c r="AA29" s="412"/>
      <c r="AB29" s="407"/>
      <c r="AC29" s="408" t="str">
        <f>IF(AB29*14=0,"",AB29*14)</f>
        <v/>
      </c>
      <c r="AD29" s="407"/>
      <c r="AE29" s="408" t="str">
        <f>IF(AD29*14=0,"",AD29*14)</f>
        <v/>
      </c>
      <c r="AF29" s="407"/>
      <c r="AG29" s="413"/>
      <c r="AH29" s="411"/>
      <c r="AI29" s="408" t="str">
        <f>IF(AH29*14=0,"",AH29*14)</f>
        <v/>
      </c>
      <c r="AJ29" s="407"/>
      <c r="AK29" s="408" t="str">
        <f>IF(AJ29*14=0,"",AJ29*14)</f>
        <v/>
      </c>
      <c r="AL29" s="407"/>
      <c r="AM29" s="412"/>
      <c r="AN29" s="411"/>
      <c r="AO29" s="408" t="str">
        <f t="shared" si="10"/>
        <v/>
      </c>
      <c r="AP29" s="410"/>
      <c r="AQ29" s="408" t="str">
        <f t="shared" si="11"/>
        <v/>
      </c>
      <c r="AR29" s="410"/>
      <c r="AS29" s="409"/>
      <c r="AT29" s="407">
        <v>2</v>
      </c>
      <c r="AU29" s="408">
        <f>IF(AT29*14=0,"",AT29*14)</f>
        <v>28</v>
      </c>
      <c r="AV29" s="407">
        <v>2</v>
      </c>
      <c r="AW29" s="408">
        <f>IF(AV29*14=0,"",AV29*14)</f>
        <v>28</v>
      </c>
      <c r="AX29" s="407">
        <v>4</v>
      </c>
      <c r="AY29" s="407" t="s">
        <v>166</v>
      </c>
      <c r="AZ29" s="406">
        <f t="shared" si="14"/>
        <v>2</v>
      </c>
      <c r="BA29" s="408">
        <f t="shared" si="15"/>
        <v>28</v>
      </c>
      <c r="BB29" s="368">
        <f t="shared" si="16"/>
        <v>2</v>
      </c>
      <c r="BC29" s="408">
        <f t="shared" si="17"/>
        <v>28</v>
      </c>
      <c r="BD29" s="368">
        <f t="shared" si="18"/>
        <v>4</v>
      </c>
      <c r="BE29" s="421">
        <f t="shared" si="19"/>
        <v>4</v>
      </c>
      <c r="BF29" s="427" t="s">
        <v>154</v>
      </c>
      <c r="BG29" s="427" t="s">
        <v>225</v>
      </c>
    </row>
    <row r="30" spans="1:59" ht="15.75" customHeight="1" x14ac:dyDescent="0.3">
      <c r="A30" s="418" t="s">
        <v>289</v>
      </c>
      <c r="B30" s="422" t="s">
        <v>31</v>
      </c>
      <c r="C30" s="416" t="s">
        <v>287</v>
      </c>
      <c r="D30" s="415"/>
      <c r="E30" s="408" t="str">
        <f>IF(D30*14=0,"",D30*14)</f>
        <v/>
      </c>
      <c r="F30" s="415"/>
      <c r="G30" s="408" t="str">
        <f>IF(F30*14=0,"",F30*14)</f>
        <v/>
      </c>
      <c r="H30" s="415"/>
      <c r="I30" s="414"/>
      <c r="J30" s="411"/>
      <c r="K30" s="408" t="str">
        <f>IF(J30*14=0,"",J30*14)</f>
        <v/>
      </c>
      <c r="L30" s="407"/>
      <c r="M30" s="408" t="str">
        <f>IF(L30*14=0,"",L30*14)</f>
        <v/>
      </c>
      <c r="N30" s="407"/>
      <c r="O30" s="412"/>
      <c r="P30" s="407"/>
      <c r="Q30" s="408" t="str">
        <f>IF(P30*14=0,"",P30*14)</f>
        <v/>
      </c>
      <c r="R30" s="407"/>
      <c r="S30" s="408" t="str">
        <f>IF(R30*14=0,"",R30*14)</f>
        <v/>
      </c>
      <c r="T30" s="407"/>
      <c r="U30" s="413"/>
      <c r="V30" s="411"/>
      <c r="W30" s="408" t="str">
        <f>IF(V30*14=0,"",V30*14)</f>
        <v/>
      </c>
      <c r="X30" s="407"/>
      <c r="Y30" s="408" t="str">
        <f>IF(X30*14=0,"",X30*14)</f>
        <v/>
      </c>
      <c r="Z30" s="407"/>
      <c r="AA30" s="412"/>
      <c r="AB30" s="407"/>
      <c r="AC30" s="408" t="str">
        <f>IF(AB30*14=0,"",AB30*14)</f>
        <v/>
      </c>
      <c r="AD30" s="407"/>
      <c r="AE30" s="408" t="str">
        <f>IF(AD30*14=0,"",AD30*14)</f>
        <v/>
      </c>
      <c r="AF30" s="407"/>
      <c r="AG30" s="413"/>
      <c r="AH30" s="411"/>
      <c r="AI30" s="408" t="str">
        <f>IF(AH30*14=0,"",AH30*14)</f>
        <v/>
      </c>
      <c r="AJ30" s="407"/>
      <c r="AK30" s="408" t="str">
        <f>IF(AJ30*14=0,"",AJ30*14)</f>
        <v/>
      </c>
      <c r="AL30" s="407"/>
      <c r="AM30" s="412"/>
      <c r="AN30" s="411"/>
      <c r="AO30" s="408" t="str">
        <f t="shared" si="10"/>
        <v/>
      </c>
      <c r="AP30" s="410"/>
      <c r="AQ30" s="408" t="str">
        <f t="shared" si="11"/>
        <v/>
      </c>
      <c r="AR30" s="410"/>
      <c r="AS30" s="409"/>
      <c r="AT30" s="407">
        <v>2</v>
      </c>
      <c r="AU30" s="408">
        <f>IF(AT30*14=0,"",AT30*14)</f>
        <v>28</v>
      </c>
      <c r="AV30" s="407">
        <v>2</v>
      </c>
      <c r="AW30" s="408">
        <f>IF(AV30*14=0,"",AV30*14)</f>
        <v>28</v>
      </c>
      <c r="AX30" s="407">
        <v>4</v>
      </c>
      <c r="AY30" s="407" t="s">
        <v>166</v>
      </c>
      <c r="AZ30" s="406">
        <f t="shared" si="14"/>
        <v>2</v>
      </c>
      <c r="BA30" s="408">
        <f t="shared" si="15"/>
        <v>28</v>
      </c>
      <c r="BB30" s="368">
        <f t="shared" si="16"/>
        <v>2</v>
      </c>
      <c r="BC30" s="408">
        <f t="shared" si="17"/>
        <v>28</v>
      </c>
      <c r="BD30" s="368">
        <f t="shared" si="18"/>
        <v>4</v>
      </c>
      <c r="BE30" s="421">
        <f t="shared" si="19"/>
        <v>4</v>
      </c>
      <c r="BF30" s="427" t="s">
        <v>154</v>
      </c>
      <c r="BG30" s="427" t="s">
        <v>218</v>
      </c>
    </row>
    <row r="31" spans="1:59" s="2" customFormat="1" ht="15.75" customHeight="1" x14ac:dyDescent="0.3">
      <c r="A31" s="418" t="s">
        <v>290</v>
      </c>
      <c r="B31" s="422" t="s">
        <v>31</v>
      </c>
      <c r="C31" s="416" t="s">
        <v>536</v>
      </c>
      <c r="D31" s="415"/>
      <c r="E31" s="408" t="str">
        <f>IF(D31*14=0,"",D31*14)</f>
        <v/>
      </c>
      <c r="F31" s="415"/>
      <c r="G31" s="408" t="str">
        <f>IF(F31*14=0,"",F31*14)</f>
        <v/>
      </c>
      <c r="H31" s="415"/>
      <c r="I31" s="414"/>
      <c r="J31" s="411"/>
      <c r="K31" s="408" t="str">
        <f>IF(J31*14=0,"",J31*14)</f>
        <v/>
      </c>
      <c r="L31" s="407"/>
      <c r="M31" s="408" t="str">
        <f>IF(L31*14=0,"",L31*14)</f>
        <v/>
      </c>
      <c r="N31" s="407"/>
      <c r="O31" s="412"/>
      <c r="P31" s="407"/>
      <c r="Q31" s="408" t="str">
        <f>IF(P31*14=0,"",P31*14)</f>
        <v/>
      </c>
      <c r="R31" s="407"/>
      <c r="S31" s="408" t="str">
        <f>IF(R31*14=0,"",R31*14)</f>
        <v/>
      </c>
      <c r="T31" s="407"/>
      <c r="U31" s="413"/>
      <c r="V31" s="411"/>
      <c r="W31" s="408" t="str">
        <f>IF(V31*14=0,"",V31*14)</f>
        <v/>
      </c>
      <c r="X31" s="407"/>
      <c r="Y31" s="408" t="str">
        <f>IF(X31*14=0,"",X31*14)</f>
        <v/>
      </c>
      <c r="Z31" s="407"/>
      <c r="AA31" s="412"/>
      <c r="AB31" s="407"/>
      <c r="AC31" s="408" t="str">
        <f>IF(AB31*14=0,"",AB31*14)</f>
        <v/>
      </c>
      <c r="AD31" s="407"/>
      <c r="AE31" s="408" t="str">
        <f>IF(AD31*14=0,"",AD31*14)</f>
        <v/>
      </c>
      <c r="AF31" s="407"/>
      <c r="AG31" s="413"/>
      <c r="AH31" s="411"/>
      <c r="AI31" s="408" t="str">
        <f>IF(AH31*14=0,"",AH31*14)</f>
        <v/>
      </c>
      <c r="AJ31" s="407"/>
      <c r="AK31" s="408" t="str">
        <f>IF(AJ31*14=0,"",AJ31*14)</f>
        <v/>
      </c>
      <c r="AL31" s="407"/>
      <c r="AM31" s="412"/>
      <c r="AN31" s="411"/>
      <c r="AO31" s="408" t="str">
        <f t="shared" si="10"/>
        <v/>
      </c>
      <c r="AP31" s="410"/>
      <c r="AQ31" s="408" t="str">
        <f t="shared" si="11"/>
        <v/>
      </c>
      <c r="AR31" s="410"/>
      <c r="AS31" s="409"/>
      <c r="AT31" s="407">
        <v>1</v>
      </c>
      <c r="AU31" s="408">
        <f>IF(AT31*14=0,"",AT31*14)</f>
        <v>14</v>
      </c>
      <c r="AV31" s="407">
        <v>1</v>
      </c>
      <c r="AW31" s="408">
        <f>IF(AV31*14=0,"",AV31*14)</f>
        <v>14</v>
      </c>
      <c r="AX31" s="407">
        <v>2</v>
      </c>
      <c r="AY31" s="407" t="s">
        <v>67</v>
      </c>
      <c r="AZ31" s="406">
        <f t="shared" si="14"/>
        <v>1</v>
      </c>
      <c r="BA31" s="408">
        <f t="shared" si="15"/>
        <v>14</v>
      </c>
      <c r="BB31" s="368">
        <f t="shared" si="16"/>
        <v>1</v>
      </c>
      <c r="BC31" s="408">
        <f t="shared" si="17"/>
        <v>14</v>
      </c>
      <c r="BD31" s="368">
        <f t="shared" si="18"/>
        <v>2</v>
      </c>
      <c r="BE31" s="421">
        <f t="shared" si="19"/>
        <v>2</v>
      </c>
      <c r="BF31" s="427" t="s">
        <v>154</v>
      </c>
      <c r="BG31" s="427" t="s">
        <v>293</v>
      </c>
    </row>
    <row r="32" spans="1:59" s="63" customFormat="1" ht="15.75" customHeight="1" x14ac:dyDescent="0.3">
      <c r="A32" s="418" t="s">
        <v>291</v>
      </c>
      <c r="B32" s="422" t="s">
        <v>31</v>
      </c>
      <c r="C32" s="552" t="s">
        <v>535</v>
      </c>
      <c r="D32" s="415"/>
      <c r="E32" s="408" t="str">
        <f>IF(D32*14=0,"",D32*14)</f>
        <v/>
      </c>
      <c r="F32" s="415"/>
      <c r="G32" s="408" t="str">
        <f>IF(F32*14=0,"",F32*14)</f>
        <v/>
      </c>
      <c r="H32" s="415"/>
      <c r="I32" s="414"/>
      <c r="J32" s="411"/>
      <c r="K32" s="408" t="str">
        <f>IF(J32*14=0,"",J32*14)</f>
        <v/>
      </c>
      <c r="L32" s="407"/>
      <c r="M32" s="408" t="str">
        <f>IF(L32*14=0,"",L32*14)</f>
        <v/>
      </c>
      <c r="N32" s="407"/>
      <c r="O32" s="412"/>
      <c r="P32" s="407"/>
      <c r="Q32" s="408" t="str">
        <f>IF(P32*14=0,"",P32*14)</f>
        <v/>
      </c>
      <c r="R32" s="407"/>
      <c r="S32" s="408" t="str">
        <f>IF(R32*14=0,"",R32*14)</f>
        <v/>
      </c>
      <c r="T32" s="407"/>
      <c r="U32" s="413"/>
      <c r="V32" s="411"/>
      <c r="W32" s="408" t="str">
        <f>IF(V32*14=0,"",V32*14)</f>
        <v/>
      </c>
      <c r="X32" s="407"/>
      <c r="Y32" s="408" t="str">
        <f>IF(X32*14=0,"",X32*14)</f>
        <v/>
      </c>
      <c r="Z32" s="407"/>
      <c r="AA32" s="412"/>
      <c r="AB32" s="407"/>
      <c r="AC32" s="408" t="str">
        <f>IF(AB32*14=0,"",AB32*14)</f>
        <v/>
      </c>
      <c r="AD32" s="407"/>
      <c r="AE32" s="408" t="str">
        <f>IF(AD32*14=0,"",AD32*14)</f>
        <v/>
      </c>
      <c r="AF32" s="407"/>
      <c r="AG32" s="413"/>
      <c r="AH32" s="411"/>
      <c r="AI32" s="408" t="str">
        <f>IF(AH32*14=0,"",AH32*14)</f>
        <v/>
      </c>
      <c r="AJ32" s="407"/>
      <c r="AK32" s="408" t="str">
        <f>IF(AJ32*14=0,"",AJ32*14)</f>
        <v/>
      </c>
      <c r="AL32" s="407"/>
      <c r="AM32" s="412"/>
      <c r="AN32" s="411"/>
      <c r="AO32" s="408" t="str">
        <f t="shared" si="10"/>
        <v/>
      </c>
      <c r="AP32" s="410"/>
      <c r="AQ32" s="408" t="str">
        <f t="shared" si="11"/>
        <v/>
      </c>
      <c r="AR32" s="410"/>
      <c r="AS32" s="409"/>
      <c r="AT32" s="407">
        <v>1</v>
      </c>
      <c r="AU32" s="408">
        <f>IF(AT32*14=0,"",AT32*14)</f>
        <v>14</v>
      </c>
      <c r="AV32" s="407">
        <v>2</v>
      </c>
      <c r="AW32" s="408">
        <f>IF(AV32*14=0,"",AV32*14)</f>
        <v>28</v>
      </c>
      <c r="AX32" s="407">
        <v>3</v>
      </c>
      <c r="AY32" s="407" t="s">
        <v>67</v>
      </c>
      <c r="AZ32" s="406">
        <f t="shared" si="14"/>
        <v>1</v>
      </c>
      <c r="BA32" s="408">
        <f t="shared" si="15"/>
        <v>14</v>
      </c>
      <c r="BB32" s="368">
        <f t="shared" si="16"/>
        <v>2</v>
      </c>
      <c r="BC32" s="408">
        <f t="shared" si="17"/>
        <v>28</v>
      </c>
      <c r="BD32" s="368">
        <f t="shared" si="18"/>
        <v>3</v>
      </c>
      <c r="BE32" s="421">
        <f t="shared" si="19"/>
        <v>3</v>
      </c>
      <c r="BF32" s="427" t="s">
        <v>154</v>
      </c>
      <c r="BG32" s="427" t="s">
        <v>293</v>
      </c>
    </row>
    <row r="33" spans="1:59" s="127" customFormat="1" ht="15.75" customHeight="1" thickBot="1" x14ac:dyDescent="0.35">
      <c r="A33" s="200"/>
      <c r="B33" s="420"/>
      <c r="C33" s="419" t="s">
        <v>52</v>
      </c>
      <c r="D33" s="138">
        <f>SUM(D12:D32)</f>
        <v>0</v>
      </c>
      <c r="E33" s="138">
        <f>SUM(E12:E32)</f>
        <v>0</v>
      </c>
      <c r="F33" s="138">
        <f>SUM(F12:F32)</f>
        <v>0</v>
      </c>
      <c r="G33" s="138">
        <f>SUM(G12:G32)</f>
        <v>0</v>
      </c>
      <c r="H33" s="138">
        <f>SUM(H12:H32)</f>
        <v>0</v>
      </c>
      <c r="I33" s="210" t="s">
        <v>17</v>
      </c>
      <c r="J33" s="138">
        <f>SUM(J12:J32)</f>
        <v>0</v>
      </c>
      <c r="K33" s="138">
        <f>SUM(K12:K32)</f>
        <v>0</v>
      </c>
      <c r="L33" s="138">
        <f>SUM(L12:L32)</f>
        <v>0</v>
      </c>
      <c r="M33" s="138">
        <f>SUM(M12:M32)</f>
        <v>0</v>
      </c>
      <c r="N33" s="138">
        <f>SUM(N12:N32)</f>
        <v>0</v>
      </c>
      <c r="O33" s="210" t="s">
        <v>17</v>
      </c>
      <c r="P33" s="138">
        <f>SUM(P12:P32)</f>
        <v>0</v>
      </c>
      <c r="Q33" s="138">
        <f>SUM(Q12:Q32)</f>
        <v>0</v>
      </c>
      <c r="R33" s="138">
        <f>SUM(R12:R32)</f>
        <v>0</v>
      </c>
      <c r="S33" s="138">
        <f>SUM(S12:S32)</f>
        <v>0</v>
      </c>
      <c r="T33" s="138">
        <f>SUM(T12:T32)</f>
        <v>0</v>
      </c>
      <c r="U33" s="210" t="s">
        <v>17</v>
      </c>
      <c r="V33" s="138">
        <f>SUM(V12:V32)</f>
        <v>0</v>
      </c>
      <c r="W33" s="138">
        <f>SUM(W12:W32)</f>
        <v>0</v>
      </c>
      <c r="X33" s="138">
        <f>SUM(X12:X32)</f>
        <v>0</v>
      </c>
      <c r="Y33" s="138">
        <f>SUM(Y12:Y32)</f>
        <v>0</v>
      </c>
      <c r="Z33" s="138">
        <f>SUM(Z12:Z32)</f>
        <v>0</v>
      </c>
      <c r="AA33" s="210" t="s">
        <v>17</v>
      </c>
      <c r="AB33" s="138">
        <f>SUM(AB12:AB32)</f>
        <v>14</v>
      </c>
      <c r="AC33" s="138">
        <f>SUM(AC12:AC32)</f>
        <v>196</v>
      </c>
      <c r="AD33" s="138">
        <f>SUM(AD12:AD32)</f>
        <v>8</v>
      </c>
      <c r="AE33" s="138">
        <f>SUM(AE12:AE32)</f>
        <v>112</v>
      </c>
      <c r="AF33" s="138">
        <f>SUM(AF12:AF32)</f>
        <v>22</v>
      </c>
      <c r="AG33" s="210" t="s">
        <v>17</v>
      </c>
      <c r="AH33" s="138">
        <f>SUM(AH12:AH32)</f>
        <v>13</v>
      </c>
      <c r="AI33" s="138">
        <f>SUM(AI12:AI32)</f>
        <v>182</v>
      </c>
      <c r="AJ33" s="138">
        <f>SUM(AJ12:AJ32)</f>
        <v>8</v>
      </c>
      <c r="AK33" s="138">
        <f>SUM(AK12:AK32)</f>
        <v>112</v>
      </c>
      <c r="AL33" s="138">
        <f>SUM(AL12:AL32)</f>
        <v>20</v>
      </c>
      <c r="AM33" s="210" t="s">
        <v>17</v>
      </c>
      <c r="AN33" s="138">
        <f>SUM(AN12:AN32)</f>
        <v>11</v>
      </c>
      <c r="AO33" s="138">
        <f>SUM(AO12:AO32)</f>
        <v>154</v>
      </c>
      <c r="AP33" s="138">
        <f>SUM(AP12:AP32)</f>
        <v>10</v>
      </c>
      <c r="AQ33" s="138">
        <f>SUM(AQ12:AQ32)</f>
        <v>140</v>
      </c>
      <c r="AR33" s="138">
        <f>SUM(AR12:AR32)</f>
        <v>20</v>
      </c>
      <c r="AS33" s="210" t="s">
        <v>17</v>
      </c>
      <c r="AT33" s="138">
        <f>SUM(AT12:AT32)</f>
        <v>6</v>
      </c>
      <c r="AU33" s="138">
        <f>SUM(AU12:AU32)</f>
        <v>84</v>
      </c>
      <c r="AV33" s="138">
        <f>SUM(AV12:AV32)</f>
        <v>7</v>
      </c>
      <c r="AW33" s="138">
        <f>SUM(AW12:AW32)</f>
        <v>98</v>
      </c>
      <c r="AX33" s="138">
        <f>SUM(AX12:AX32)</f>
        <v>13</v>
      </c>
      <c r="AY33" s="210" t="s">
        <v>17</v>
      </c>
      <c r="AZ33" s="138">
        <f t="shared" ref="AZ33:BE33" si="22">SUM(AZ12:AZ32)</f>
        <v>44</v>
      </c>
      <c r="BA33" s="138">
        <f t="shared" si="22"/>
        <v>616</v>
      </c>
      <c r="BB33" s="138">
        <f t="shared" si="22"/>
        <v>33</v>
      </c>
      <c r="BC33" s="138">
        <f t="shared" si="22"/>
        <v>462</v>
      </c>
      <c r="BD33" s="138">
        <f t="shared" si="22"/>
        <v>75</v>
      </c>
      <c r="BE33" s="138">
        <f t="shared" si="22"/>
        <v>77</v>
      </c>
    </row>
    <row r="34" spans="1:59" s="127" customFormat="1" ht="15.75" customHeight="1" thickBot="1" x14ac:dyDescent="0.35">
      <c r="A34" s="181"/>
      <c r="B34" s="182"/>
      <c r="C34" s="125" t="s">
        <v>41</v>
      </c>
      <c r="D34" s="126">
        <f>D10+D33</f>
        <v>12</v>
      </c>
      <c r="E34" s="126">
        <f>E10+E33</f>
        <v>168</v>
      </c>
      <c r="F34" s="126">
        <f>F10+F33</f>
        <v>20</v>
      </c>
      <c r="G34" s="126">
        <f>G10+G33</f>
        <v>288</v>
      </c>
      <c r="H34" s="126">
        <f>H10+H33</f>
        <v>28</v>
      </c>
      <c r="I34" s="211" t="s">
        <v>17</v>
      </c>
      <c r="J34" s="126">
        <f>J10+J33</f>
        <v>14</v>
      </c>
      <c r="K34" s="126">
        <f>K10+K33</f>
        <v>196</v>
      </c>
      <c r="L34" s="126">
        <f>L10+L33</f>
        <v>20</v>
      </c>
      <c r="M34" s="126">
        <f>M10+M33</f>
        <v>290</v>
      </c>
      <c r="N34" s="126">
        <f>N10+N33</f>
        <v>27</v>
      </c>
      <c r="O34" s="211" t="s">
        <v>17</v>
      </c>
      <c r="P34" s="126">
        <f>P10+P33</f>
        <v>11</v>
      </c>
      <c r="Q34" s="126">
        <f>Q10+Q33</f>
        <v>154</v>
      </c>
      <c r="R34" s="126">
        <f>R10+R33</f>
        <v>21</v>
      </c>
      <c r="S34" s="126">
        <f>S10+S33</f>
        <v>302</v>
      </c>
      <c r="T34" s="126">
        <f>T10+T33</f>
        <v>31</v>
      </c>
      <c r="U34" s="211" t="s">
        <v>17</v>
      </c>
      <c r="V34" s="126">
        <f>V10+V33</f>
        <v>16</v>
      </c>
      <c r="W34" s="126">
        <f>W10+W33</f>
        <v>224</v>
      </c>
      <c r="X34" s="126">
        <f>X10+X33</f>
        <v>17</v>
      </c>
      <c r="Y34" s="126">
        <f>Y10+Y33</f>
        <v>238</v>
      </c>
      <c r="Z34" s="126">
        <f>Z10+Z33</f>
        <v>31</v>
      </c>
      <c r="AA34" s="211" t="s">
        <v>17</v>
      </c>
      <c r="AB34" s="126">
        <f>AB10+AB33</f>
        <v>17</v>
      </c>
      <c r="AC34" s="126">
        <f>AC10+AC33</f>
        <v>238</v>
      </c>
      <c r="AD34" s="126">
        <f>AD10+AD33</f>
        <v>13</v>
      </c>
      <c r="AE34" s="126">
        <f>AE10+AE33</f>
        <v>182</v>
      </c>
      <c r="AF34" s="126">
        <f>AF10+AF33</f>
        <v>27</v>
      </c>
      <c r="AG34" s="211" t="s">
        <v>17</v>
      </c>
      <c r="AH34" s="126">
        <f>AH10+AH33</f>
        <v>17</v>
      </c>
      <c r="AI34" s="126">
        <f>AI10+AI33</f>
        <v>238</v>
      </c>
      <c r="AJ34" s="126">
        <f>AJ10+AJ33</f>
        <v>19</v>
      </c>
      <c r="AK34" s="126">
        <f>AK10+AK33</f>
        <v>272</v>
      </c>
      <c r="AL34" s="126">
        <f>AL10+AL33</f>
        <v>33</v>
      </c>
      <c r="AM34" s="211" t="s">
        <v>17</v>
      </c>
      <c r="AN34" s="126">
        <f>AN10+AN33</f>
        <v>14</v>
      </c>
      <c r="AO34" s="126">
        <f>AO10+AO33</f>
        <v>196</v>
      </c>
      <c r="AP34" s="126">
        <f>AP10+AP33</f>
        <v>20</v>
      </c>
      <c r="AQ34" s="126">
        <f>AQ10+AQ33</f>
        <v>286</v>
      </c>
      <c r="AR34" s="126">
        <f>AR10+AR33</f>
        <v>33</v>
      </c>
      <c r="AS34" s="211" t="s">
        <v>17</v>
      </c>
      <c r="AT34" s="126">
        <f>AT10+AT33</f>
        <v>8</v>
      </c>
      <c r="AU34" s="126">
        <f>AU10+AU33</f>
        <v>112</v>
      </c>
      <c r="AV34" s="126">
        <f>AV10+AV33</f>
        <v>27</v>
      </c>
      <c r="AW34" s="126">
        <f>AW10+AW33</f>
        <v>394</v>
      </c>
      <c r="AX34" s="126">
        <f>AX10+AX33</f>
        <v>30</v>
      </c>
      <c r="AY34" s="211" t="s">
        <v>17</v>
      </c>
      <c r="AZ34" s="139">
        <f t="shared" ref="AZ34:BE34" si="23">AZ10+AZ33</f>
        <v>109</v>
      </c>
      <c r="BA34" s="139">
        <f t="shared" si="23"/>
        <v>1526</v>
      </c>
      <c r="BB34" s="139">
        <f t="shared" si="23"/>
        <v>157</v>
      </c>
      <c r="BC34" s="139">
        <f t="shared" si="23"/>
        <v>2240</v>
      </c>
      <c r="BD34" s="139">
        <f t="shared" si="23"/>
        <v>240</v>
      </c>
      <c r="BE34" s="139">
        <f t="shared" si="23"/>
        <v>266</v>
      </c>
    </row>
    <row r="35" spans="1:59" ht="18.75" customHeight="1" x14ac:dyDescent="0.3">
      <c r="A35" s="140"/>
      <c r="B35" s="141"/>
      <c r="C35" s="142" t="s">
        <v>16</v>
      </c>
      <c r="D35" s="703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3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4"/>
      <c r="AO35" s="704"/>
      <c r="AP35" s="704"/>
      <c r="AQ35" s="704"/>
      <c r="AR35" s="704"/>
      <c r="AS35" s="704"/>
      <c r="AT35" s="704"/>
      <c r="AU35" s="704"/>
      <c r="AV35" s="704"/>
      <c r="AW35" s="704"/>
      <c r="AX35" s="704"/>
      <c r="AY35" s="704"/>
      <c r="AZ35" s="707"/>
      <c r="BA35" s="708"/>
      <c r="BB35" s="708"/>
      <c r="BC35" s="708"/>
      <c r="BD35" s="708"/>
      <c r="BE35" s="708"/>
      <c r="BF35" s="401"/>
      <c r="BG35" s="401"/>
    </row>
    <row r="36" spans="1:59" s="100" customFormat="1" ht="15.75" customHeight="1" x14ac:dyDescent="0.3">
      <c r="A36" s="463" t="s">
        <v>350</v>
      </c>
      <c r="B36" s="417" t="s">
        <v>15</v>
      </c>
      <c r="C36" s="51" t="s">
        <v>351</v>
      </c>
      <c r="D36" s="415"/>
      <c r="E36" s="408" t="str">
        <f>IF(D36*14=0,"",D36*14)</f>
        <v/>
      </c>
      <c r="F36" s="415"/>
      <c r="G36" s="408" t="str">
        <f>IF(F36*14=0,"",F36*14)</f>
        <v/>
      </c>
      <c r="H36" s="415"/>
      <c r="I36" s="414"/>
      <c r="J36" s="411"/>
      <c r="K36" s="408" t="str">
        <f>IF(J36*14=0,"",J36*14)</f>
        <v/>
      </c>
      <c r="L36" s="407"/>
      <c r="M36" s="408" t="str">
        <f>IF(L36*14=0,"",L36*14)</f>
        <v/>
      </c>
      <c r="N36" s="407"/>
      <c r="O36" s="412"/>
      <c r="P36" s="407"/>
      <c r="Q36" s="408" t="str">
        <f>IF(P36*14=0,"",P36*14)</f>
        <v/>
      </c>
      <c r="R36" s="407"/>
      <c r="S36" s="408" t="str">
        <f>IF(R36*14=0,"",R36*14)</f>
        <v/>
      </c>
      <c r="T36" s="407"/>
      <c r="U36" s="413"/>
      <c r="V36" s="411"/>
      <c r="W36" s="408" t="str">
        <f>IF(V36*14=0,"",V36*14)</f>
        <v/>
      </c>
      <c r="X36" s="407"/>
      <c r="Y36" s="408" t="str">
        <f>IF(X36*14=0,"",X36*14)</f>
        <v/>
      </c>
      <c r="Z36" s="407"/>
      <c r="AA36" s="412"/>
      <c r="AB36" s="407"/>
      <c r="AC36" s="408" t="str">
        <f>IF(AB36*14=0,"",AB36*14)</f>
        <v/>
      </c>
      <c r="AD36" s="407"/>
      <c r="AE36" s="408" t="str">
        <f>IF(AD36*14=0,"",AD36*14)</f>
        <v/>
      </c>
      <c r="AF36" s="407"/>
      <c r="AG36" s="413"/>
      <c r="AH36" s="411"/>
      <c r="AI36" s="408" t="str">
        <f>IF(AH36*14=0,"",AH36*14)</f>
        <v/>
      </c>
      <c r="AJ36" s="407"/>
      <c r="AK36" s="408" t="str">
        <f>IF(AJ36*14=0,"",AJ36*14)</f>
        <v/>
      </c>
      <c r="AL36" s="407"/>
      <c r="AM36" s="412"/>
      <c r="AN36" s="411"/>
      <c r="AO36" s="408" t="str">
        <f>IF(AN36*14=0,"",AN36*14)</f>
        <v/>
      </c>
      <c r="AP36" s="410"/>
      <c r="AQ36" s="408" t="str">
        <f>IF(AP36*14=0,"",AP36*14)</f>
        <v/>
      </c>
      <c r="AR36" s="410"/>
      <c r="AS36" s="409"/>
      <c r="AT36" s="407"/>
      <c r="AU36" s="408" t="str">
        <f>IF(AT36*14=0,"",AT36*14)</f>
        <v/>
      </c>
      <c r="AV36" s="407"/>
      <c r="AW36" s="408" t="str">
        <f>IF(AV36*14=0,"",AV36*14)</f>
        <v/>
      </c>
      <c r="AX36" s="407"/>
      <c r="AY36" s="407"/>
      <c r="AZ36" s="406" t="str">
        <f>IF(D36+J36+P36+V36+AB36+AH36+AN36+AT36=0,"",D36+J36+P36+V36+AB36+AH36+AN36+AT36)</f>
        <v/>
      </c>
      <c r="BA36" s="405" t="str">
        <f>IF((P36+V36+AB36+AH36+AN36+AT36)*14=0,"",(P36+V36+AB36+AH36+AN36+AT36)*14)</f>
        <v/>
      </c>
      <c r="BB36" s="368" t="str">
        <f>IF(F36+L36+R36+X36+AD36+AJ36+AP36+AV36=0,"",F36+L36+R36+X36+AD36+AJ36+AP36+AV36)</f>
        <v/>
      </c>
      <c r="BC36" s="408" t="str">
        <f>IF((L36+F36+R36+X36+AD36+AJ36+AP36+AV36)*14=0,"",(L36+F36+R36+X36+AD36+AJ36+AP36+AV36)*14)</f>
        <v/>
      </c>
      <c r="BD36" s="404" t="s">
        <v>17</v>
      </c>
      <c r="BE36" s="403" t="str">
        <f>IF(D36+F36+L36+J36+P36+R36+V36+X36+AB36+AD36+AH36+AJ36+AN36+AP36+AT36+AV36=0,"",D36+F36+L36+J36+P36+R36+V36+X36+AB36+AD36+AH36+AJ36+AN36+AP36+AT36+AV36)</f>
        <v/>
      </c>
      <c r="BF36" s="427" t="s">
        <v>154</v>
      </c>
      <c r="BG36" s="402" t="s">
        <v>221</v>
      </c>
    </row>
    <row r="37" spans="1:59" s="100" customFormat="1" ht="15.75" customHeight="1" x14ac:dyDescent="0.3">
      <c r="A37" s="463" t="s">
        <v>354</v>
      </c>
      <c r="B37" s="417" t="s">
        <v>15</v>
      </c>
      <c r="C37" s="51" t="s">
        <v>352</v>
      </c>
      <c r="D37" s="415"/>
      <c r="E37" s="408" t="str">
        <f>IF(D37*14=0,"",D37*14)</f>
        <v/>
      </c>
      <c r="F37" s="415"/>
      <c r="G37" s="408" t="str">
        <f>IF(F37*14=0,"",F37*14)</f>
        <v/>
      </c>
      <c r="H37" s="415"/>
      <c r="I37" s="414"/>
      <c r="J37" s="411"/>
      <c r="K37" s="408" t="str">
        <f>IF(J37*14=0,"",J37*14)</f>
        <v/>
      </c>
      <c r="L37" s="407"/>
      <c r="M37" s="408" t="str">
        <f>IF(L37*14=0,"",L37*14)</f>
        <v/>
      </c>
      <c r="N37" s="407"/>
      <c r="O37" s="412"/>
      <c r="P37" s="407"/>
      <c r="Q37" s="408" t="str">
        <f>IF(P37*14=0,"",P37*14)</f>
        <v/>
      </c>
      <c r="R37" s="407"/>
      <c r="S37" s="408" t="str">
        <f>IF(R37*14=0,"",R37*14)</f>
        <v/>
      </c>
      <c r="T37" s="407"/>
      <c r="U37" s="413"/>
      <c r="V37" s="411"/>
      <c r="W37" s="408" t="str">
        <f>IF(V37*14=0,"",V37*14)</f>
        <v/>
      </c>
      <c r="X37" s="407"/>
      <c r="Y37" s="408" t="str">
        <f>IF(X37*14=0,"",X37*14)</f>
        <v/>
      </c>
      <c r="Z37" s="407"/>
      <c r="AA37" s="412"/>
      <c r="AB37" s="407"/>
      <c r="AC37" s="408" t="str">
        <f>IF(AB37*14=0,"",AB37*14)</f>
        <v/>
      </c>
      <c r="AD37" s="407"/>
      <c r="AE37" s="408" t="str">
        <f>IF(AD37*14=0,"",AD37*14)</f>
        <v/>
      </c>
      <c r="AF37" s="407"/>
      <c r="AG37" s="413"/>
      <c r="AH37" s="411"/>
      <c r="AI37" s="408" t="str">
        <f>IF(AH37*14=0,"",AH37*14)</f>
        <v/>
      </c>
      <c r="AJ37" s="407"/>
      <c r="AK37" s="408" t="str">
        <f>IF(AJ37*14=0,"",AJ37*14)</f>
        <v/>
      </c>
      <c r="AL37" s="407"/>
      <c r="AM37" s="412"/>
      <c r="AN37" s="411"/>
      <c r="AO37" s="408" t="str">
        <f>IF(AN37*14=0,"",AN37*14)</f>
        <v/>
      </c>
      <c r="AP37" s="410"/>
      <c r="AQ37" s="408" t="str">
        <f>IF(AP37*14=0,"",AP37*14)</f>
        <v/>
      </c>
      <c r="AR37" s="410"/>
      <c r="AS37" s="409"/>
      <c r="AT37" s="407"/>
      <c r="AU37" s="408" t="str">
        <f>IF(AT37*14=0,"",AT37*14)</f>
        <v/>
      </c>
      <c r="AV37" s="407"/>
      <c r="AW37" s="408" t="str">
        <f>IF(AV37*14=0,"",AV37*14)</f>
        <v/>
      </c>
      <c r="AX37" s="407"/>
      <c r="AY37" s="407"/>
      <c r="AZ37" s="406" t="str">
        <f>IF(D37+J37+P37+V37+AB37+AH37+AN37+AT37=0,"",D37+J37+P37+V37+AB37+AH37+AN37+AT37)</f>
        <v/>
      </c>
      <c r="BA37" s="405" t="str">
        <f>IF((P37+V37+AB37+AH37+AN37+AT37)*14=0,"",(P37+V37+AB37+AH37+AN37+AT37)*14)</f>
        <v/>
      </c>
      <c r="BB37" s="368" t="str">
        <f>IF(F37+L37+R37+X37+AD37+AJ37+AP37+AV37=0,"",F37+L37+R37+X37+AD37+AJ37+AP37+AV37)</f>
        <v/>
      </c>
      <c r="BC37" s="408" t="str">
        <f>IF((L37+F37+R37+X37+AD37+AJ37+AP37+AV37)*14=0,"",(L37+F37+R37+X37+AD37+AJ37+AP37+AV37)*14)</f>
        <v/>
      </c>
      <c r="BD37" s="404" t="s">
        <v>17</v>
      </c>
      <c r="BE37" s="403" t="str">
        <f>IF(D37+F37+L37+J37+P37+R37+V37+X37+AB37+AD37+AH37+AJ37+AN37+AP37+AT37+AV37=0,"",D37+F37+L37+J37+P37+R37+V37+X37+AB37+AD37+AH37+AJ37+AN37+AP37+AT37+AV37)</f>
        <v/>
      </c>
      <c r="BF37" s="427" t="s">
        <v>154</v>
      </c>
      <c r="BG37" s="402" t="s">
        <v>221</v>
      </c>
    </row>
    <row r="38" spans="1:59" s="100" customFormat="1" ht="15.75" customHeight="1" thickBot="1" x14ac:dyDescent="0.35">
      <c r="A38" s="465"/>
      <c r="B38" s="417" t="s">
        <v>15</v>
      </c>
      <c r="C38" s="416"/>
      <c r="D38" s="415"/>
      <c r="E38" s="408" t="str">
        <f>IF(D38*14=0,"",D38*14)</f>
        <v/>
      </c>
      <c r="F38" s="415"/>
      <c r="G38" s="408" t="str">
        <f>IF(F38*14=0,"",F38*14)</f>
        <v/>
      </c>
      <c r="H38" s="415"/>
      <c r="I38" s="414"/>
      <c r="J38" s="411"/>
      <c r="K38" s="408" t="str">
        <f>IF(J38*14=0,"",J38*14)</f>
        <v/>
      </c>
      <c r="L38" s="407"/>
      <c r="M38" s="408" t="str">
        <f>IF(L38*14=0,"",L38*14)</f>
        <v/>
      </c>
      <c r="N38" s="407"/>
      <c r="O38" s="412"/>
      <c r="P38" s="407"/>
      <c r="Q38" s="408" t="str">
        <f>IF(P38*14=0,"",P38*14)</f>
        <v/>
      </c>
      <c r="R38" s="407"/>
      <c r="S38" s="408" t="str">
        <f>IF(R38*14=0,"",R38*14)</f>
        <v/>
      </c>
      <c r="T38" s="407"/>
      <c r="U38" s="413"/>
      <c r="V38" s="411"/>
      <c r="W38" s="408" t="str">
        <f>IF(V38*14=0,"",V38*14)</f>
        <v/>
      </c>
      <c r="X38" s="407"/>
      <c r="Y38" s="408" t="str">
        <f>IF(X38*14=0,"",X38*14)</f>
        <v/>
      </c>
      <c r="Z38" s="407"/>
      <c r="AA38" s="412"/>
      <c r="AB38" s="407"/>
      <c r="AC38" s="408" t="str">
        <f>IF(AB38*14=0,"",AB38*14)</f>
        <v/>
      </c>
      <c r="AD38" s="407"/>
      <c r="AE38" s="408" t="str">
        <f>IF(AD38*14=0,"",AD38*14)</f>
        <v/>
      </c>
      <c r="AF38" s="407"/>
      <c r="AG38" s="413"/>
      <c r="AH38" s="411"/>
      <c r="AI38" s="408" t="str">
        <f>IF(AH38*14=0,"",AH38*14)</f>
        <v/>
      </c>
      <c r="AJ38" s="407"/>
      <c r="AK38" s="408" t="str">
        <f>IF(AJ38*14=0,"",AJ38*14)</f>
        <v/>
      </c>
      <c r="AL38" s="407"/>
      <c r="AM38" s="412"/>
      <c r="AN38" s="411"/>
      <c r="AO38" s="408" t="str">
        <f>IF(AN38*14=0,"",AN38*14)</f>
        <v/>
      </c>
      <c r="AP38" s="410"/>
      <c r="AQ38" s="408" t="str">
        <f>IF(AP38*14=0,"",AP38*14)</f>
        <v/>
      </c>
      <c r="AR38" s="410"/>
      <c r="AS38" s="409"/>
      <c r="AT38" s="407"/>
      <c r="AU38" s="408" t="str">
        <f>IF(AT38*14=0,"",AT38*14)</f>
        <v/>
      </c>
      <c r="AV38" s="407"/>
      <c r="AW38" s="408" t="str">
        <f>IF(AV38*14=0,"",AV38*14)</f>
        <v/>
      </c>
      <c r="AX38" s="407"/>
      <c r="AY38" s="407"/>
      <c r="AZ38" s="406" t="str">
        <f>IF(D38+J38+P38+V38+AB38+AH38+AN38+AT38=0,"",D38+J38+P38+V38+AB38+AH38+AN38+AT38)</f>
        <v/>
      </c>
      <c r="BA38" s="405" t="str">
        <f>IF((P38+V38+AB38+AH38+AN38+AT38)*14=0,"",(P38+V38+AB38+AH38+AN38+AT38)*14)</f>
        <v/>
      </c>
      <c r="BB38" s="368" t="str">
        <f>IF(F38+L38+R38+X38+AD38+AJ38+AP38+AV38=0,"",F38+L38+R38+X38+AD38+AJ38+AP38+AV38)</f>
        <v/>
      </c>
      <c r="BC38" s="405" t="str">
        <f>IF((L38+F38+R38+X38+AD38+AJ38+AP38+AV38)*14=0,"",(L38+F38+R38+X38+AD38+AJ38+AP38+AV38)*14)</f>
        <v/>
      </c>
      <c r="BD38" s="404" t="s">
        <v>17</v>
      </c>
      <c r="BE38" s="403" t="str">
        <f>IF(D38+F38+L38+J38+P38+R38+V38+X38+AB38+AD38+AH38+AJ38+AN38+AP38+AT38+AV38=0,"",D38+F38+L38+J38+P38+R38+V38+X38+AB38+AD38+AH38+AJ38+AN38+AP38+AT38+AV38)</f>
        <v/>
      </c>
      <c r="BF38" s="402"/>
      <c r="BG38" s="402"/>
    </row>
    <row r="39" spans="1:59" ht="15.75" customHeight="1" thickBot="1" x14ac:dyDescent="0.35">
      <c r="A39" s="143"/>
      <c r="B39" s="144"/>
      <c r="C39" s="145" t="s">
        <v>18</v>
      </c>
      <c r="D39" s="146">
        <f>SUM(D36:D38)</f>
        <v>0</v>
      </c>
      <c r="E39" s="147" t="str">
        <f>IF(D39*14=0,"",D39*14)</f>
        <v/>
      </c>
      <c r="F39" s="148">
        <f>SUM(F36:F38)</f>
        <v>0</v>
      </c>
      <c r="G39" s="147" t="str">
        <f>IF(F39*14=0,"",F39*14)</f>
        <v/>
      </c>
      <c r="H39" s="149" t="s">
        <v>17</v>
      </c>
      <c r="I39" s="150" t="s">
        <v>17</v>
      </c>
      <c r="J39" s="151">
        <f>SUM(J36:J38)</f>
        <v>0</v>
      </c>
      <c r="K39" s="147" t="str">
        <f>IF(J39*14=0,"",J39*14)</f>
        <v/>
      </c>
      <c r="L39" s="148">
        <f>SUM(L36:L38)</f>
        <v>0</v>
      </c>
      <c r="M39" s="147" t="str">
        <f>IF(L39*14=0,"",L39*14)</f>
        <v/>
      </c>
      <c r="N39" s="149" t="s">
        <v>17</v>
      </c>
      <c r="O39" s="150" t="s">
        <v>17</v>
      </c>
      <c r="P39" s="146">
        <f>SUM(P36:P38)</f>
        <v>0</v>
      </c>
      <c r="Q39" s="147" t="str">
        <f>IF(P39*14=0,"",P39*14)</f>
        <v/>
      </c>
      <c r="R39" s="148">
        <f>SUM(R36:R38)</f>
        <v>0</v>
      </c>
      <c r="S39" s="147" t="str">
        <f>IF(R39*14=0,"",R39*14)</f>
        <v/>
      </c>
      <c r="T39" s="152" t="s">
        <v>17</v>
      </c>
      <c r="U39" s="150" t="s">
        <v>17</v>
      </c>
      <c r="V39" s="151">
        <f>SUM(V36:V38)</f>
        <v>0</v>
      </c>
      <c r="W39" s="147" t="str">
        <f>IF(V39*14=0,"",V39*14)</f>
        <v/>
      </c>
      <c r="X39" s="148">
        <f>SUM(X36:X38)</f>
        <v>0</v>
      </c>
      <c r="Y39" s="147" t="str">
        <f>IF(X39*14=0,"",X39*14)</f>
        <v/>
      </c>
      <c r="Z39" s="149" t="s">
        <v>17</v>
      </c>
      <c r="AA39" s="150" t="s">
        <v>17</v>
      </c>
      <c r="AB39" s="146">
        <f>SUM(AB36:AB38)</f>
        <v>0</v>
      </c>
      <c r="AC39" s="147" t="str">
        <f>IF(AB39*14=0,"",AB39*14)</f>
        <v/>
      </c>
      <c r="AD39" s="148">
        <f>SUM(AD36:AD38)</f>
        <v>0</v>
      </c>
      <c r="AE39" s="147" t="str">
        <f>IF(AD39*14=0,"",AD39*14)</f>
        <v/>
      </c>
      <c r="AF39" s="149" t="s">
        <v>17</v>
      </c>
      <c r="AG39" s="150" t="s">
        <v>17</v>
      </c>
      <c r="AH39" s="151">
        <f>SUM(AH36:AH38)</f>
        <v>0</v>
      </c>
      <c r="AI39" s="147" t="str">
        <f>IF(AH39*14=0,"",AH39*14)</f>
        <v/>
      </c>
      <c r="AJ39" s="148">
        <f>SUM(AJ36:AJ38)</f>
        <v>0</v>
      </c>
      <c r="AK39" s="147" t="str">
        <f>IF(AJ39*14=0,"",AJ39*14)</f>
        <v/>
      </c>
      <c r="AL39" s="149" t="s">
        <v>17</v>
      </c>
      <c r="AM39" s="150" t="s">
        <v>17</v>
      </c>
      <c r="AN39" s="146">
        <f>SUM(AN36:AN38)</f>
        <v>0</v>
      </c>
      <c r="AO39" s="147" t="str">
        <f>IF(AN39*14=0,"",AN39*14)</f>
        <v/>
      </c>
      <c r="AP39" s="148">
        <f>SUM(AP36:AP38)</f>
        <v>0</v>
      </c>
      <c r="AQ39" s="147" t="str">
        <f>IF(AP39*14=0,"",AP39*14)</f>
        <v/>
      </c>
      <c r="AR39" s="152" t="s">
        <v>17</v>
      </c>
      <c r="AS39" s="150" t="s">
        <v>17</v>
      </c>
      <c r="AT39" s="151">
        <f>SUM(AT36:AT38)</f>
        <v>0</v>
      </c>
      <c r="AU39" s="147" t="str">
        <f>IF(AT39*14=0,"",AT39*14)</f>
        <v/>
      </c>
      <c r="AV39" s="148">
        <f>SUM(AV36:AV38)</f>
        <v>0</v>
      </c>
      <c r="AW39" s="147" t="str">
        <f>IF(AV39*14=0,"",AV39*14)</f>
        <v/>
      </c>
      <c r="AX39" s="149" t="s">
        <v>17</v>
      </c>
      <c r="AY39" s="150" t="s">
        <v>17</v>
      </c>
      <c r="AZ39" s="153" t="str">
        <f>IF(D39+J39+P39+V39=0,"",D39+J39+P39+V39)</f>
        <v/>
      </c>
      <c r="BA39" s="227" t="str">
        <f>IF((P39+V39+AB39+AH39+AN39+AT39)*14=0,"",(P39+V39+AB39+AH39+AN39+AT39)*14)</f>
        <v/>
      </c>
      <c r="BB39" s="228" t="str">
        <f>IF(F39+L39+R39+X39=0,"",F39+L39+R39+X39)</f>
        <v/>
      </c>
      <c r="BC39" s="229" t="str">
        <f>IF((L39+F39+R39+X39+AD39+AJ39+AP39+AV39)*14=0,"",(L39+F39+R39+X39+AD39+AJ39+AP39+AV39)*14)</f>
        <v/>
      </c>
      <c r="BD39" s="149" t="s">
        <v>17</v>
      </c>
      <c r="BE39" s="154" t="s">
        <v>40</v>
      </c>
    </row>
    <row r="40" spans="1:59" ht="15.75" customHeight="1" thickBot="1" x14ac:dyDescent="0.35">
      <c r="A40" s="155"/>
      <c r="B40" s="156"/>
      <c r="C40" s="157" t="s">
        <v>42</v>
      </c>
      <c r="D40" s="158">
        <f>D34+D39</f>
        <v>12</v>
      </c>
      <c r="E40" s="159">
        <f>IF(D40*14=0,"",D40*14)</f>
        <v>168</v>
      </c>
      <c r="F40" s="160">
        <f>F34+F39</f>
        <v>20</v>
      </c>
      <c r="G40" s="159">
        <f>IF(F40*14=0,"",F40*14)</f>
        <v>280</v>
      </c>
      <c r="H40" s="161" t="s">
        <v>17</v>
      </c>
      <c r="I40" s="162" t="s">
        <v>17</v>
      </c>
      <c r="J40" s="163">
        <f>J34+J39</f>
        <v>14</v>
      </c>
      <c r="K40" s="159">
        <f>IF(J40*14=0,"",J40*14)</f>
        <v>196</v>
      </c>
      <c r="L40" s="160">
        <f>L34+L39</f>
        <v>20</v>
      </c>
      <c r="M40" s="159">
        <f>IF(L40*14=0,"",L40*14)</f>
        <v>280</v>
      </c>
      <c r="N40" s="161" t="s">
        <v>17</v>
      </c>
      <c r="O40" s="162" t="s">
        <v>17</v>
      </c>
      <c r="P40" s="158">
        <f>P34+P39</f>
        <v>11</v>
      </c>
      <c r="Q40" s="159">
        <f>IF(P40*14=0,"",P40*14)</f>
        <v>154</v>
      </c>
      <c r="R40" s="160">
        <f>R34+R39</f>
        <v>21</v>
      </c>
      <c r="S40" s="159">
        <f>IF(R40*14=0,"",R40*14)</f>
        <v>294</v>
      </c>
      <c r="T40" s="164" t="s">
        <v>17</v>
      </c>
      <c r="U40" s="162" t="s">
        <v>17</v>
      </c>
      <c r="V40" s="163">
        <f>V34+V39</f>
        <v>16</v>
      </c>
      <c r="W40" s="159">
        <f>IF(V40*14=0,"",V40*14)</f>
        <v>224</v>
      </c>
      <c r="X40" s="160">
        <f>X34+X39</f>
        <v>17</v>
      </c>
      <c r="Y40" s="159">
        <f>IF(X40*14=0,"",X40*14)</f>
        <v>238</v>
      </c>
      <c r="Z40" s="161" t="s">
        <v>17</v>
      </c>
      <c r="AA40" s="162" t="s">
        <v>17</v>
      </c>
      <c r="AB40" s="158">
        <f>AB34+AB39</f>
        <v>17</v>
      </c>
      <c r="AC40" s="159">
        <f>IF(AB40*14=0,"",AB40*14)</f>
        <v>238</v>
      </c>
      <c r="AD40" s="160">
        <f>AD34+AD39</f>
        <v>13</v>
      </c>
      <c r="AE40" s="159">
        <f>IF(AD40*14=0,"",AD40*14)</f>
        <v>182</v>
      </c>
      <c r="AF40" s="161" t="s">
        <v>17</v>
      </c>
      <c r="AG40" s="162" t="s">
        <v>17</v>
      </c>
      <c r="AH40" s="163">
        <f>AH34+AH39</f>
        <v>17</v>
      </c>
      <c r="AI40" s="159">
        <f>IF(AH40*14=0,"",AH40*14)</f>
        <v>238</v>
      </c>
      <c r="AJ40" s="160">
        <f>AJ34+AJ39</f>
        <v>19</v>
      </c>
      <c r="AK40" s="159">
        <f>IF(AJ40*14=0,"",AJ40*14)</f>
        <v>266</v>
      </c>
      <c r="AL40" s="161" t="s">
        <v>17</v>
      </c>
      <c r="AM40" s="162" t="s">
        <v>17</v>
      </c>
      <c r="AN40" s="158">
        <f>AN34+AN39</f>
        <v>14</v>
      </c>
      <c r="AO40" s="159">
        <f>IF(AN40*14=0,"",AN40*14)</f>
        <v>196</v>
      </c>
      <c r="AP40" s="160">
        <f>AP34+AP39</f>
        <v>20</v>
      </c>
      <c r="AQ40" s="159">
        <f>IF(AP40*14=0,"",AP40*14)</f>
        <v>280</v>
      </c>
      <c r="AR40" s="164" t="s">
        <v>17</v>
      </c>
      <c r="AS40" s="162" t="s">
        <v>17</v>
      </c>
      <c r="AT40" s="163">
        <f>AT34+AT39</f>
        <v>8</v>
      </c>
      <c r="AU40" s="159">
        <f>IF(AT40*14=0,"",AT40*14)</f>
        <v>112</v>
      </c>
      <c r="AV40" s="160">
        <f>AV34+AV39</f>
        <v>27</v>
      </c>
      <c r="AW40" s="159">
        <f>IF(AV40*14=0,"",AV40*14)</f>
        <v>378</v>
      </c>
      <c r="AX40" s="161" t="s">
        <v>17</v>
      </c>
      <c r="AY40" s="162" t="s">
        <v>17</v>
      </c>
      <c r="AZ40" s="165">
        <f>IF(D40+J40+P40+V40+AB40+AN40+AT40+AH40=0,"",D40+J40+P40+V40+AB40+AN40+AT40+AH40)</f>
        <v>109</v>
      </c>
      <c r="BA40" s="153">
        <f>IF(E40+K40+Q40+W40+AC40+AO40+AU40+AI40=0,"",E40+K40+Q40+W40+AC40+AO40+AU40+AI40)</f>
        <v>1526</v>
      </c>
      <c r="BB40" s="153">
        <f>IF(F40+L40+R40+X40+AD40+AP40+AV40+AJ40=0,"",F40+L40+R40+X40+AD40+AP40+AV40+AJ40)</f>
        <v>157</v>
      </c>
      <c r="BC40" s="153">
        <f>IF(G40+M40+S40+Y40+AE40+AQ40+AW40+AK40=0,"",G40+M40+S40+Y40+AE40+AQ40+AW40+AK40)</f>
        <v>2198</v>
      </c>
      <c r="BD40" s="161" t="s">
        <v>17</v>
      </c>
      <c r="BE40" s="166" t="s">
        <v>40</v>
      </c>
    </row>
    <row r="41" spans="1:59" ht="15.75" customHeight="1" thickTop="1" x14ac:dyDescent="0.3">
      <c r="A41" s="167"/>
      <c r="B41" s="226"/>
      <c r="C41" s="168"/>
      <c r="D41" s="703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3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4"/>
      <c r="AQ41" s="704"/>
      <c r="AR41" s="704"/>
      <c r="AS41" s="704"/>
      <c r="AT41" s="704"/>
      <c r="AU41" s="704"/>
      <c r="AV41" s="704"/>
      <c r="AW41" s="704"/>
      <c r="AX41" s="704"/>
      <c r="AY41" s="704"/>
      <c r="AZ41" s="707"/>
      <c r="BA41" s="708"/>
      <c r="BB41" s="708"/>
      <c r="BC41" s="708"/>
      <c r="BD41" s="708"/>
      <c r="BE41" s="708"/>
      <c r="BF41" s="401"/>
      <c r="BG41" s="401"/>
    </row>
    <row r="42" spans="1:59" s="118" customFormat="1" ht="15.75" customHeight="1" x14ac:dyDescent="0.3">
      <c r="A42" s="530" t="s">
        <v>133</v>
      </c>
      <c r="B42" s="113" t="s">
        <v>15</v>
      </c>
      <c r="C42" s="542" t="s">
        <v>353</v>
      </c>
      <c r="D42" s="400"/>
      <c r="E42" s="390"/>
      <c r="F42" s="390"/>
      <c r="G42" s="390"/>
      <c r="H42" s="393"/>
      <c r="I42" s="398"/>
      <c r="J42" s="391"/>
      <c r="K42" s="390"/>
      <c r="L42" s="390"/>
      <c r="M42" s="390"/>
      <c r="N42" s="393"/>
      <c r="O42" s="398"/>
      <c r="P42" s="394"/>
      <c r="Q42" s="390"/>
      <c r="R42" s="390"/>
      <c r="S42" s="390"/>
      <c r="T42" s="393"/>
      <c r="U42" s="393"/>
      <c r="V42" s="394"/>
      <c r="W42" s="390"/>
      <c r="X42" s="390"/>
      <c r="Y42" s="390"/>
      <c r="Z42" s="393"/>
      <c r="AA42" s="398"/>
      <c r="AB42" s="391"/>
      <c r="AC42" s="390"/>
      <c r="AD42" s="390"/>
      <c r="AE42" s="390"/>
      <c r="AF42" s="393"/>
      <c r="AG42" s="393"/>
      <c r="AH42" s="393"/>
      <c r="AI42" s="390"/>
      <c r="AJ42" s="390"/>
      <c r="AK42" s="64"/>
      <c r="AL42" s="87"/>
      <c r="AM42" s="399"/>
      <c r="AN42" s="391"/>
      <c r="AO42" s="390"/>
      <c r="AP42" s="390"/>
      <c r="AQ42" s="390"/>
      <c r="AR42" s="393"/>
      <c r="AS42" s="398"/>
      <c r="AT42" s="391"/>
      <c r="AU42" s="390"/>
      <c r="AV42" s="390">
        <v>16</v>
      </c>
      <c r="AW42" s="282">
        <f>IF(AV42*15=0,"",AV42*15)</f>
        <v>240</v>
      </c>
      <c r="AX42" s="388" t="s">
        <v>17</v>
      </c>
      <c r="AY42" s="387" t="s">
        <v>93</v>
      </c>
      <c r="AZ42" s="172"/>
      <c r="BA42" s="173"/>
      <c r="BB42" s="173"/>
      <c r="BC42" s="173"/>
      <c r="BD42" s="173"/>
      <c r="BE42" s="173"/>
      <c r="BF42" s="427" t="s">
        <v>154</v>
      </c>
      <c r="BG42" s="402" t="s">
        <v>221</v>
      </c>
    </row>
    <row r="43" spans="1:59" s="118" customFormat="1" ht="15.75" customHeight="1" x14ac:dyDescent="0.3">
      <c r="A43" s="464"/>
      <c r="B43" s="397" t="s">
        <v>15</v>
      </c>
      <c r="C43" s="396"/>
      <c r="D43" s="395"/>
      <c r="E43" s="390"/>
      <c r="F43" s="390"/>
      <c r="G43" s="390"/>
      <c r="H43" s="393"/>
      <c r="I43" s="392"/>
      <c r="J43" s="391"/>
      <c r="K43" s="390"/>
      <c r="L43" s="390"/>
      <c r="M43" s="390"/>
      <c r="N43" s="393"/>
      <c r="O43" s="392"/>
      <c r="P43" s="394"/>
      <c r="Q43" s="390"/>
      <c r="R43" s="390"/>
      <c r="S43" s="390"/>
      <c r="T43" s="393"/>
      <c r="U43" s="393"/>
      <c r="V43" s="394"/>
      <c r="W43" s="390"/>
      <c r="X43" s="390"/>
      <c r="Y43" s="390"/>
      <c r="Z43" s="393"/>
      <c r="AA43" s="392"/>
      <c r="AB43" s="391"/>
      <c r="AC43" s="390"/>
      <c r="AD43" s="390"/>
      <c r="AE43" s="390"/>
      <c r="AF43" s="393"/>
      <c r="AG43" s="393"/>
      <c r="AH43" s="393"/>
      <c r="AI43" s="390"/>
      <c r="AJ43" s="390"/>
      <c r="AK43" s="64"/>
      <c r="AL43" s="87"/>
      <c r="AM43" s="192"/>
      <c r="AN43" s="391"/>
      <c r="AO43" s="390"/>
      <c r="AP43" s="390"/>
      <c r="AQ43" s="390"/>
      <c r="AR43" s="393"/>
      <c r="AS43" s="392"/>
      <c r="AT43" s="391"/>
      <c r="AU43" s="390"/>
      <c r="AV43" s="390"/>
      <c r="AW43" s="389"/>
      <c r="AX43" s="388"/>
      <c r="AY43" s="387"/>
      <c r="AZ43" s="172"/>
      <c r="BA43" s="173"/>
      <c r="BB43" s="173"/>
      <c r="BC43" s="173"/>
      <c r="BD43" s="173"/>
      <c r="BE43" s="173"/>
      <c r="BF43" s="386"/>
      <c r="BG43" s="386"/>
    </row>
    <row r="44" spans="1:59" s="118" customFormat="1" ht="15.75" customHeight="1" x14ac:dyDescent="0.3">
      <c r="A44" s="464"/>
      <c r="B44" s="397" t="s">
        <v>15</v>
      </c>
      <c r="C44" s="396"/>
      <c r="D44" s="395"/>
      <c r="E44" s="390"/>
      <c r="F44" s="390"/>
      <c r="G44" s="390"/>
      <c r="H44" s="393"/>
      <c r="I44" s="392"/>
      <c r="J44" s="391"/>
      <c r="K44" s="390"/>
      <c r="L44" s="390"/>
      <c r="M44" s="390"/>
      <c r="N44" s="393"/>
      <c r="O44" s="392"/>
      <c r="P44" s="394"/>
      <c r="Q44" s="390"/>
      <c r="R44" s="390"/>
      <c r="S44" s="390"/>
      <c r="T44" s="393"/>
      <c r="U44" s="393"/>
      <c r="V44" s="394"/>
      <c r="W44" s="390"/>
      <c r="X44" s="390"/>
      <c r="Y44" s="390"/>
      <c r="Z44" s="393"/>
      <c r="AA44" s="392"/>
      <c r="AB44" s="391"/>
      <c r="AC44" s="390"/>
      <c r="AD44" s="390"/>
      <c r="AE44" s="390"/>
      <c r="AF44" s="393"/>
      <c r="AG44" s="393"/>
      <c r="AH44" s="393"/>
      <c r="AI44" s="390"/>
      <c r="AJ44" s="390"/>
      <c r="AK44" s="64"/>
      <c r="AL44" s="87"/>
      <c r="AM44" s="192"/>
      <c r="AN44" s="391"/>
      <c r="AO44" s="390"/>
      <c r="AP44" s="390"/>
      <c r="AQ44" s="390"/>
      <c r="AR44" s="393"/>
      <c r="AS44" s="392"/>
      <c r="AT44" s="391"/>
      <c r="AU44" s="390"/>
      <c r="AV44" s="390"/>
      <c r="AW44" s="389"/>
      <c r="AX44" s="388"/>
      <c r="AY44" s="387"/>
      <c r="AZ44" s="172"/>
      <c r="BA44" s="173"/>
      <c r="BB44" s="173"/>
      <c r="BC44" s="173"/>
      <c r="BD44" s="173"/>
      <c r="BE44" s="173"/>
      <c r="BF44" s="386"/>
      <c r="BG44" s="386"/>
    </row>
    <row r="45" spans="1:59" s="118" customFormat="1" ht="9.9" customHeight="1" x14ac:dyDescent="0.25">
      <c r="A45" s="714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731"/>
      <c r="Z45" s="731"/>
      <c r="AA45" s="731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248"/>
      <c r="AX45" s="248"/>
      <c r="AY45" s="248"/>
      <c r="AZ45" s="383"/>
      <c r="BA45" s="382"/>
      <c r="BB45" s="382"/>
      <c r="BC45" s="382"/>
      <c r="BD45" s="382"/>
      <c r="BE45" s="381"/>
    </row>
    <row r="46" spans="1:59" s="118" customFormat="1" ht="15.75" customHeight="1" x14ac:dyDescent="0.25">
      <c r="A46" s="732" t="s">
        <v>20</v>
      </c>
      <c r="B46" s="733"/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3"/>
      <c r="Z46" s="733"/>
      <c r="AA46" s="733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3"/>
      <c r="BA46" s="382"/>
      <c r="BB46" s="382"/>
      <c r="BC46" s="382"/>
      <c r="BD46" s="382"/>
      <c r="BE46" s="381"/>
    </row>
    <row r="47" spans="1:59" s="118" customFormat="1" ht="15.75" customHeight="1" x14ac:dyDescent="0.3">
      <c r="A47" s="174"/>
      <c r="B47" s="374"/>
      <c r="C47" s="373" t="s">
        <v>21</v>
      </c>
      <c r="D47" s="372"/>
      <c r="E47" s="369"/>
      <c r="F47" s="369"/>
      <c r="G47" s="369"/>
      <c r="H47" s="368"/>
      <c r="I47" s="371" t="str">
        <f>IF(COUNTIF(I12:I44,"A")=0,"",COUNTIF(I12:I44,"A"))</f>
        <v/>
      </c>
      <c r="J47" s="372"/>
      <c r="K47" s="369"/>
      <c r="L47" s="369"/>
      <c r="M47" s="369"/>
      <c r="N47" s="368"/>
      <c r="O47" s="371" t="str">
        <f>IF(COUNTIF(O12:O44,"A")=0,"",COUNTIF(O12:O44,"A"))</f>
        <v/>
      </c>
      <c r="P47" s="372"/>
      <c r="Q47" s="369"/>
      <c r="R47" s="369"/>
      <c r="S47" s="369"/>
      <c r="T47" s="368"/>
      <c r="U47" s="371" t="str">
        <f>IF(COUNTIF(U12:U44,"A")=0,"",COUNTIF(U12:U44,"A"))</f>
        <v/>
      </c>
      <c r="V47" s="372"/>
      <c r="W47" s="369"/>
      <c r="X47" s="369"/>
      <c r="Y47" s="369"/>
      <c r="Z47" s="368"/>
      <c r="AA47" s="371" t="str">
        <f>IF(COUNTIF(AA12:AA44,"A")=0,"",COUNTIF(AA12:AA44,"A"))</f>
        <v/>
      </c>
      <c r="AB47" s="372"/>
      <c r="AC47" s="369"/>
      <c r="AD47" s="369"/>
      <c r="AE47" s="369"/>
      <c r="AF47" s="368"/>
      <c r="AG47" s="371" t="str">
        <f>IF(COUNTIF(AG12:AG44,"A")=0,"",COUNTIF(AG12:AG44,"A"))</f>
        <v/>
      </c>
      <c r="AH47" s="372"/>
      <c r="AI47" s="369"/>
      <c r="AJ47" s="369"/>
      <c r="AK47" s="369"/>
      <c r="AL47" s="368"/>
      <c r="AM47" s="371" t="str">
        <f>IF(COUNTIF(AM12:AM44,"A")=0,"",COUNTIF(AM12:AM44,"A"))</f>
        <v/>
      </c>
      <c r="AN47" s="372"/>
      <c r="AO47" s="369"/>
      <c r="AP47" s="369"/>
      <c r="AQ47" s="369"/>
      <c r="AR47" s="368"/>
      <c r="AS47" s="371" t="str">
        <f>IF(COUNTIF(AS12:AS44,"A")=0,"",COUNTIF(AS12:AS44,"A"))</f>
        <v/>
      </c>
      <c r="AT47" s="372"/>
      <c r="AU47" s="369"/>
      <c r="AV47" s="369"/>
      <c r="AW47" s="369"/>
      <c r="AX47" s="368"/>
      <c r="AY47" s="371">
        <f>IF(COUNTIF(AY12:AY44,"A")=0,"",COUNTIF(AY12:AY44,"A"))</f>
        <v>1</v>
      </c>
      <c r="AZ47" s="370"/>
      <c r="BA47" s="369"/>
      <c r="BB47" s="369"/>
      <c r="BC47" s="369"/>
      <c r="BD47" s="368"/>
      <c r="BE47" s="367">
        <f t="shared" ref="BE47:BE59" si="24">IF(SUM(I47:AY47)=0,"",SUM(I47:AY47))</f>
        <v>1</v>
      </c>
    </row>
    <row r="48" spans="1:59" s="118" customFormat="1" ht="15.75" customHeight="1" x14ac:dyDescent="0.3">
      <c r="A48" s="174"/>
      <c r="B48" s="374"/>
      <c r="C48" s="373" t="s">
        <v>22</v>
      </c>
      <c r="D48" s="372"/>
      <c r="E48" s="369"/>
      <c r="F48" s="369"/>
      <c r="G48" s="369"/>
      <c r="H48" s="368"/>
      <c r="I48" s="371" t="str">
        <f>IF(COUNTIF(I12:I44,"B")=0,"",COUNTIF(I12:I44,"B"))</f>
        <v/>
      </c>
      <c r="J48" s="372"/>
      <c r="K48" s="369"/>
      <c r="L48" s="369"/>
      <c r="M48" s="369"/>
      <c r="N48" s="368"/>
      <c r="O48" s="371" t="str">
        <f>IF(COUNTIF(O12:O44,"B")=0,"",COUNTIF(O12:O44,"B"))</f>
        <v/>
      </c>
      <c r="P48" s="372"/>
      <c r="Q48" s="369"/>
      <c r="R48" s="369"/>
      <c r="S48" s="369"/>
      <c r="T48" s="368"/>
      <c r="U48" s="371" t="str">
        <f>IF(COUNTIF(U12:U44,"B")=0,"",COUNTIF(U12:U44,"B"))</f>
        <v/>
      </c>
      <c r="V48" s="372"/>
      <c r="W48" s="369"/>
      <c r="X48" s="369"/>
      <c r="Y48" s="369"/>
      <c r="Z48" s="368"/>
      <c r="AA48" s="371" t="str">
        <f>IF(COUNTIF(AA12:AA44,"B")=0,"",COUNTIF(AA12:AA44,"B"))</f>
        <v/>
      </c>
      <c r="AB48" s="372"/>
      <c r="AC48" s="369"/>
      <c r="AD48" s="369"/>
      <c r="AE48" s="369"/>
      <c r="AF48" s="368"/>
      <c r="AG48" s="371" t="str">
        <f>IF(COUNTIF(AG12:AG44,"B")=0,"",COUNTIF(AG12:AG44,"B"))</f>
        <v/>
      </c>
      <c r="AH48" s="372"/>
      <c r="AI48" s="369"/>
      <c r="AJ48" s="369"/>
      <c r="AK48" s="369"/>
      <c r="AL48" s="368"/>
      <c r="AM48" s="371" t="str">
        <f>IF(COUNTIF(AM12:AM44,"B")=0,"",COUNTIF(AM12:AM44,"B"))</f>
        <v/>
      </c>
      <c r="AN48" s="372"/>
      <c r="AO48" s="369"/>
      <c r="AP48" s="369"/>
      <c r="AQ48" s="369"/>
      <c r="AR48" s="368"/>
      <c r="AS48" s="371" t="str">
        <f>IF(COUNTIF(AS12:AS44,"B")=0,"",COUNTIF(AS12:AS44,"B"))</f>
        <v/>
      </c>
      <c r="AT48" s="372"/>
      <c r="AU48" s="369"/>
      <c r="AV48" s="369"/>
      <c r="AW48" s="369"/>
      <c r="AX48" s="368"/>
      <c r="AY48" s="371" t="str">
        <f>IF(COUNTIF(AY12:AY44,"B")=0,"",COUNTIF(AY12:AY44,"B"))</f>
        <v/>
      </c>
      <c r="AZ48" s="370"/>
      <c r="BA48" s="369"/>
      <c r="BB48" s="369"/>
      <c r="BC48" s="369"/>
      <c r="BD48" s="368"/>
      <c r="BE48" s="367" t="str">
        <f t="shared" si="24"/>
        <v/>
      </c>
    </row>
    <row r="49" spans="1:57" s="118" customFormat="1" ht="15.75" customHeight="1" x14ac:dyDescent="0.3">
      <c r="A49" s="174"/>
      <c r="B49" s="374"/>
      <c r="C49" s="373" t="s">
        <v>58</v>
      </c>
      <c r="D49" s="372"/>
      <c r="E49" s="369"/>
      <c r="F49" s="369"/>
      <c r="G49" s="369"/>
      <c r="H49" s="368"/>
      <c r="I49" s="371" t="str">
        <f>IF(COUNTIF(I12:I44,"ÉÉ")=0,"",COUNTIF(I12:I44,"ÉÉ"))</f>
        <v/>
      </c>
      <c r="J49" s="372"/>
      <c r="K49" s="369"/>
      <c r="L49" s="369"/>
      <c r="M49" s="369"/>
      <c r="N49" s="368"/>
      <c r="O49" s="371" t="str">
        <f>IF(COUNTIF(O12:O44,"ÉÉ")=0,"",COUNTIF(O12:O44,"ÉÉ"))</f>
        <v/>
      </c>
      <c r="P49" s="372"/>
      <c r="Q49" s="369"/>
      <c r="R49" s="369"/>
      <c r="S49" s="369"/>
      <c r="T49" s="368"/>
      <c r="U49" s="371" t="str">
        <f>IF(COUNTIF(U12:U44,"ÉÉ")=0,"",COUNTIF(U12:U44,"ÉÉ"))</f>
        <v/>
      </c>
      <c r="V49" s="372"/>
      <c r="W49" s="369"/>
      <c r="X49" s="369"/>
      <c r="Y49" s="369"/>
      <c r="Z49" s="368"/>
      <c r="AA49" s="371" t="str">
        <f>IF(COUNTIF(AA12:AA44,"ÉÉ")=0,"",COUNTIF(AA12:AA44,"ÉÉ"))</f>
        <v/>
      </c>
      <c r="AB49" s="372"/>
      <c r="AC49" s="369"/>
      <c r="AD49" s="369"/>
      <c r="AE49" s="369"/>
      <c r="AF49" s="368"/>
      <c r="AG49" s="371">
        <f>IF(COUNTIF(AG12:AG44,"ÉÉ")=0,"",COUNTIF(AG12:AG44,"ÉÉ"))</f>
        <v>1</v>
      </c>
      <c r="AH49" s="372"/>
      <c r="AI49" s="369"/>
      <c r="AJ49" s="369"/>
      <c r="AK49" s="369"/>
      <c r="AL49" s="368"/>
      <c r="AM49" s="371" t="str">
        <f>IF(COUNTIF(AM12:AM44,"ÉÉ")=0,"",COUNTIF(AM12:AM44,"ÉÉ"))</f>
        <v/>
      </c>
      <c r="AN49" s="372"/>
      <c r="AO49" s="369"/>
      <c r="AP49" s="369"/>
      <c r="AQ49" s="369"/>
      <c r="AR49" s="368"/>
      <c r="AS49" s="371" t="str">
        <f>IF(COUNTIF(AS12:AS44,"ÉÉ")=0,"",COUNTIF(AS12:AS44,"ÉÉ"))</f>
        <v/>
      </c>
      <c r="AT49" s="372"/>
      <c r="AU49" s="369"/>
      <c r="AV49" s="369"/>
      <c r="AW49" s="369"/>
      <c r="AX49" s="368"/>
      <c r="AY49" s="371" t="str">
        <f>IF(COUNTIF(AY12:AY44,"ÉÉ")=0,"",COUNTIF(AY12:AY44,"ÉÉ"))</f>
        <v/>
      </c>
      <c r="AZ49" s="370"/>
      <c r="BA49" s="369"/>
      <c r="BB49" s="369"/>
      <c r="BC49" s="369"/>
      <c r="BD49" s="368"/>
      <c r="BE49" s="367">
        <f t="shared" si="24"/>
        <v>1</v>
      </c>
    </row>
    <row r="50" spans="1:57" s="118" customFormat="1" ht="15.75" customHeight="1" x14ac:dyDescent="0.3">
      <c r="A50" s="174"/>
      <c r="B50" s="374"/>
      <c r="C50" s="373" t="s">
        <v>59</v>
      </c>
      <c r="D50" s="380"/>
      <c r="E50" s="378"/>
      <c r="F50" s="378"/>
      <c r="G50" s="378"/>
      <c r="H50" s="377"/>
      <c r="I50" s="371" t="str">
        <f>IF(COUNTIF(I12:I44,"ÉÉ(Z)")=0,"",COUNTIF(I12:I44,"ÉÉ(Z)"))</f>
        <v/>
      </c>
      <c r="J50" s="380"/>
      <c r="K50" s="378"/>
      <c r="L50" s="378"/>
      <c r="M50" s="378"/>
      <c r="N50" s="377"/>
      <c r="O50" s="371" t="str">
        <f>IF(COUNTIF(O12:O44,"ÉÉ(Z)")=0,"",COUNTIF(O12:O44,"ÉÉ(Z)"))</f>
        <v/>
      </c>
      <c r="P50" s="380"/>
      <c r="Q50" s="378"/>
      <c r="R50" s="378"/>
      <c r="S50" s="378"/>
      <c r="T50" s="377"/>
      <c r="U50" s="371" t="str">
        <f>IF(COUNTIF(U12:U44,"ÉÉ(Z)")=0,"",COUNTIF(U12:U44,"ÉÉ(Z)"))</f>
        <v/>
      </c>
      <c r="V50" s="380"/>
      <c r="W50" s="378"/>
      <c r="X50" s="378"/>
      <c r="Y50" s="378"/>
      <c r="Z50" s="377"/>
      <c r="AA50" s="371" t="str">
        <f>IF(COUNTIF(AA12:AA44,"ÉÉ(Z)")=0,"",COUNTIF(AA12:AA44,"ÉÉ(Z)"))</f>
        <v/>
      </c>
      <c r="AB50" s="380"/>
      <c r="AC50" s="378"/>
      <c r="AD50" s="378"/>
      <c r="AE50" s="378"/>
      <c r="AF50" s="377"/>
      <c r="AG50" s="371" t="str">
        <f>IF(COUNTIF(AG12:AG44,"ÉÉ(Z)")=0,"",COUNTIF(AG12:AG44,"ÉÉ(Z)"))</f>
        <v/>
      </c>
      <c r="AH50" s="380"/>
      <c r="AI50" s="378"/>
      <c r="AJ50" s="378"/>
      <c r="AK50" s="378"/>
      <c r="AL50" s="377"/>
      <c r="AM50" s="371" t="str">
        <f>IF(COUNTIF(AM12:AM44,"ÉÉ(Z)")=0,"",COUNTIF(AM12:AM44,"ÉÉ(Z)"))</f>
        <v/>
      </c>
      <c r="AN50" s="380"/>
      <c r="AO50" s="378"/>
      <c r="AP50" s="378"/>
      <c r="AQ50" s="378"/>
      <c r="AR50" s="377"/>
      <c r="AS50" s="371" t="str">
        <f>IF(COUNTIF(AS12:AS44,"ÉÉ(Z)")=0,"",COUNTIF(AS12:AS44,"ÉÉ(Z)"))</f>
        <v/>
      </c>
      <c r="AT50" s="380"/>
      <c r="AU50" s="378"/>
      <c r="AV50" s="378"/>
      <c r="AW50" s="378"/>
      <c r="AX50" s="377"/>
      <c r="AY50" s="371" t="str">
        <f>IF(COUNTIF(AY12:AY44,"ÉÉ(Z)")=0,"",COUNTIF(AY12:AY44,"ÉÉ(Z)"))</f>
        <v/>
      </c>
      <c r="AZ50" s="379"/>
      <c r="BA50" s="378"/>
      <c r="BB50" s="378"/>
      <c r="BC50" s="378"/>
      <c r="BD50" s="377"/>
      <c r="BE50" s="367" t="str">
        <f t="shared" si="24"/>
        <v/>
      </c>
    </row>
    <row r="51" spans="1:57" s="118" customFormat="1" ht="15.75" customHeight="1" x14ac:dyDescent="0.3">
      <c r="A51" s="174"/>
      <c r="B51" s="374"/>
      <c r="C51" s="373" t="s">
        <v>60</v>
      </c>
      <c r="D51" s="372"/>
      <c r="E51" s="369"/>
      <c r="F51" s="369"/>
      <c r="G51" s="369"/>
      <c r="H51" s="368"/>
      <c r="I51" s="371" t="str">
        <f>IF(COUNTIF(I12:I44,"GYJ")=0,"",COUNTIF(I12:I44,"GYJ"))</f>
        <v/>
      </c>
      <c r="J51" s="372"/>
      <c r="K51" s="369"/>
      <c r="L51" s="369"/>
      <c r="M51" s="369"/>
      <c r="N51" s="368"/>
      <c r="O51" s="371" t="str">
        <f>IF(COUNTIF(O12:O44,"GYJ")=0,"",COUNTIF(O12:O44,"GYJ"))</f>
        <v/>
      </c>
      <c r="P51" s="372"/>
      <c r="Q51" s="369"/>
      <c r="R51" s="369"/>
      <c r="S51" s="369"/>
      <c r="T51" s="368"/>
      <c r="U51" s="371" t="str">
        <f>IF(COUNTIF(U12:U44,"GYJ")=0,"",COUNTIF(U12:U44,"GYJ"))</f>
        <v/>
      </c>
      <c r="V51" s="372"/>
      <c r="W51" s="369"/>
      <c r="X51" s="369"/>
      <c r="Y51" s="369"/>
      <c r="Z51" s="368"/>
      <c r="AA51" s="371" t="str">
        <f>IF(COUNTIF(AA12:AA44,"GYJ")=0,"",COUNTIF(AA12:AA44,"GYJ"))</f>
        <v/>
      </c>
      <c r="AB51" s="372"/>
      <c r="AC51" s="369"/>
      <c r="AD51" s="369"/>
      <c r="AE51" s="369"/>
      <c r="AF51" s="368"/>
      <c r="AG51" s="371">
        <f>IF(COUNTIF(AG12:AG44,"GYJ")=0,"",COUNTIF(AG12:AG44,"GYJ"))</f>
        <v>3</v>
      </c>
      <c r="AH51" s="372"/>
      <c r="AI51" s="369"/>
      <c r="AJ51" s="369"/>
      <c r="AK51" s="369"/>
      <c r="AL51" s="368"/>
      <c r="AM51" s="371">
        <f>IF(COUNTIF(AM12:AM44,"GYJ")=0,"",COUNTIF(AM12:AM44,"GYJ"))</f>
        <v>1</v>
      </c>
      <c r="AN51" s="372"/>
      <c r="AO51" s="369"/>
      <c r="AP51" s="369"/>
      <c r="AQ51" s="369"/>
      <c r="AR51" s="368"/>
      <c r="AS51" s="371">
        <f>IF(COUNTIF(AS12:AS44,"GYJ")=0,"",COUNTIF(AS12:AS44,"GYJ"))</f>
        <v>3</v>
      </c>
      <c r="AT51" s="372"/>
      <c r="AU51" s="369"/>
      <c r="AV51" s="369"/>
      <c r="AW51" s="369"/>
      <c r="AX51" s="368"/>
      <c r="AY51" s="371">
        <f>IF(COUNTIF(AY12:AY44,"GYJ")=0,"",COUNTIF(AY12:AY44,"GYJ"))</f>
        <v>2</v>
      </c>
      <c r="AZ51" s="370"/>
      <c r="BA51" s="369"/>
      <c r="BB51" s="369"/>
      <c r="BC51" s="369"/>
      <c r="BD51" s="368"/>
      <c r="BE51" s="367">
        <f t="shared" si="24"/>
        <v>9</v>
      </c>
    </row>
    <row r="52" spans="1:57" s="118" customFormat="1" ht="15.75" customHeight="1" x14ac:dyDescent="0.3">
      <c r="A52" s="174"/>
      <c r="B52" s="376"/>
      <c r="C52" s="373" t="s">
        <v>61</v>
      </c>
      <c r="D52" s="372"/>
      <c r="E52" s="369"/>
      <c r="F52" s="369"/>
      <c r="G52" s="369"/>
      <c r="H52" s="368"/>
      <c r="I52" s="371" t="str">
        <f>IF(COUNTIF(I12:I44,"GYJ(Z)")=0,"",COUNTIF(I12:I44,"GYJ(Z)"))</f>
        <v/>
      </c>
      <c r="J52" s="372"/>
      <c r="K52" s="369"/>
      <c r="L52" s="369"/>
      <c r="M52" s="369"/>
      <c r="N52" s="368"/>
      <c r="O52" s="371" t="str">
        <f>IF(COUNTIF(O12:O44,"GYJ(Z)")=0,"",COUNTIF(O12:O44,"GYJ(Z)"))</f>
        <v/>
      </c>
      <c r="P52" s="372"/>
      <c r="Q52" s="369"/>
      <c r="R52" s="369"/>
      <c r="S52" s="369"/>
      <c r="T52" s="368"/>
      <c r="U52" s="371" t="str">
        <f>IF(COUNTIF(U12:U44,"GYJ(Z)")=0,"",COUNTIF(U12:U44,"GYJ(Z)"))</f>
        <v/>
      </c>
      <c r="V52" s="372"/>
      <c r="W52" s="369"/>
      <c r="X52" s="369"/>
      <c r="Y52" s="369"/>
      <c r="Z52" s="368"/>
      <c r="AA52" s="371" t="str">
        <f>IF(COUNTIF(AA12:AA44,"GYJ(Z)")=0,"",COUNTIF(AA12:AA44,"GYJ(Z)"))</f>
        <v/>
      </c>
      <c r="AB52" s="372"/>
      <c r="AC52" s="369"/>
      <c r="AD52" s="369"/>
      <c r="AE52" s="369"/>
      <c r="AF52" s="368"/>
      <c r="AG52" s="371" t="str">
        <f>IF(COUNTIF(AG12:AG44,"GYJ(Z)")=0,"",COUNTIF(AG12:AG44,"GYJ(Z)"))</f>
        <v/>
      </c>
      <c r="AH52" s="372"/>
      <c r="AI52" s="369"/>
      <c r="AJ52" s="369"/>
      <c r="AK52" s="369"/>
      <c r="AL52" s="368"/>
      <c r="AM52" s="371" t="str">
        <f>IF(COUNTIF(AM12:AM44,"GYJ(Z)")=0,"",COUNTIF(AM12:AM44,"GYJ(Z)"))</f>
        <v/>
      </c>
      <c r="AN52" s="372"/>
      <c r="AO52" s="369"/>
      <c r="AP52" s="369"/>
      <c r="AQ52" s="369"/>
      <c r="AR52" s="368"/>
      <c r="AS52" s="371" t="str">
        <f>IF(COUNTIF(AS12:AS44,"GYJ(Z)")=0,"",COUNTIF(AS12:AS44,"GYJ(Z)"))</f>
        <v/>
      </c>
      <c r="AT52" s="372"/>
      <c r="AU52" s="369"/>
      <c r="AV52" s="369"/>
      <c r="AW52" s="369"/>
      <c r="AX52" s="368"/>
      <c r="AY52" s="371" t="str">
        <f>IF(COUNTIF(AY12:AY44,"GYJ(Z)")=0,"",COUNTIF(AY12:AY44,"GYJ(Z)"))</f>
        <v/>
      </c>
      <c r="AZ52" s="370"/>
      <c r="BA52" s="369"/>
      <c r="BB52" s="369"/>
      <c r="BC52" s="369"/>
      <c r="BD52" s="368"/>
      <c r="BE52" s="367" t="str">
        <f t="shared" si="24"/>
        <v/>
      </c>
    </row>
    <row r="53" spans="1:57" s="118" customFormat="1" ht="15.75" customHeight="1" x14ac:dyDescent="0.3">
      <c r="A53" s="174"/>
      <c r="B53" s="374"/>
      <c r="C53" s="375" t="s">
        <v>32</v>
      </c>
      <c r="D53" s="372"/>
      <c r="E53" s="369"/>
      <c r="F53" s="369"/>
      <c r="G53" s="369"/>
      <c r="H53" s="368"/>
      <c r="I53" s="371" t="str">
        <f>IF(COUNTIF(I12:I44,"K")=0,"",COUNTIF(I12:I44,"K"))</f>
        <v/>
      </c>
      <c r="J53" s="372"/>
      <c r="K53" s="369"/>
      <c r="L53" s="369"/>
      <c r="M53" s="369"/>
      <c r="N53" s="368"/>
      <c r="O53" s="371" t="str">
        <f>IF(COUNTIF(O12:O44,"K")=0,"",COUNTIF(O12:O44,"K"))</f>
        <v/>
      </c>
      <c r="P53" s="372"/>
      <c r="Q53" s="369"/>
      <c r="R53" s="369"/>
      <c r="S53" s="369"/>
      <c r="T53" s="368"/>
      <c r="U53" s="371" t="str">
        <f>IF(COUNTIF(U12:U44,"K")=0,"",COUNTIF(U12:U44,"K"))</f>
        <v/>
      </c>
      <c r="V53" s="372"/>
      <c r="W53" s="369"/>
      <c r="X53" s="369"/>
      <c r="Y53" s="369"/>
      <c r="Z53" s="368"/>
      <c r="AA53" s="371" t="str">
        <f>IF(COUNTIF(AA12:AA44,"K")=0,"",COUNTIF(AA12:AA44,"K"))</f>
        <v/>
      </c>
      <c r="AB53" s="372"/>
      <c r="AC53" s="369"/>
      <c r="AD53" s="369"/>
      <c r="AE53" s="369"/>
      <c r="AF53" s="368"/>
      <c r="AG53" s="371">
        <f>IF(COUNTIF(AG12:AG44,"K")=0,"",COUNTIF(AG12:AG44,"K"))</f>
        <v>1</v>
      </c>
      <c r="AH53" s="372"/>
      <c r="AI53" s="369"/>
      <c r="AJ53" s="369"/>
      <c r="AK53" s="369"/>
      <c r="AL53" s="368"/>
      <c r="AM53" s="371">
        <f>IF(COUNTIF(AM12:AM44,"K")=0,"",COUNTIF(AM12:AM44,"K"))</f>
        <v>3</v>
      </c>
      <c r="AN53" s="372"/>
      <c r="AO53" s="369"/>
      <c r="AP53" s="369"/>
      <c r="AQ53" s="369"/>
      <c r="AR53" s="368"/>
      <c r="AS53" s="371">
        <f>IF(COUNTIF(AS12:AS44,"K")=0,"",COUNTIF(AS12:AS44,"K"))</f>
        <v>1</v>
      </c>
      <c r="AT53" s="372"/>
      <c r="AU53" s="369"/>
      <c r="AV53" s="369"/>
      <c r="AW53" s="369"/>
      <c r="AX53" s="368"/>
      <c r="AY53" s="371" t="str">
        <f>IF(COUNTIF(AY12:AY44,"K")=0,"",COUNTIF(AY12:AY44,"K"))</f>
        <v/>
      </c>
      <c r="AZ53" s="370"/>
      <c r="BA53" s="369"/>
      <c r="BB53" s="369"/>
      <c r="BC53" s="369"/>
      <c r="BD53" s="368"/>
      <c r="BE53" s="367">
        <f t="shared" si="24"/>
        <v>5</v>
      </c>
    </row>
    <row r="54" spans="1:57" s="118" customFormat="1" ht="15.75" customHeight="1" x14ac:dyDescent="0.3">
      <c r="A54" s="174"/>
      <c r="B54" s="374"/>
      <c r="C54" s="375" t="s">
        <v>33</v>
      </c>
      <c r="D54" s="372"/>
      <c r="E54" s="369"/>
      <c r="F54" s="369"/>
      <c r="G54" s="369"/>
      <c r="H54" s="368"/>
      <c r="I54" s="371" t="str">
        <f>IF(COUNTIF(I12:I44,"K(Z)")=0,"",COUNTIF(I12:I44,"K(Z)"))</f>
        <v/>
      </c>
      <c r="J54" s="372"/>
      <c r="K54" s="369"/>
      <c r="L54" s="369"/>
      <c r="M54" s="369"/>
      <c r="N54" s="368"/>
      <c r="O54" s="371" t="str">
        <f>IF(COUNTIF(O12:O44,"K(Z)")=0,"",COUNTIF(O12:O44,"K(Z)"))</f>
        <v/>
      </c>
      <c r="P54" s="372"/>
      <c r="Q54" s="369"/>
      <c r="R54" s="369"/>
      <c r="S54" s="369"/>
      <c r="T54" s="368"/>
      <c r="U54" s="371" t="str">
        <f>IF(COUNTIF(U12:U44,"K(Z)")=0,"",COUNTIF(U12:U44,"K(Z)"))</f>
        <v/>
      </c>
      <c r="V54" s="372"/>
      <c r="W54" s="369"/>
      <c r="X54" s="369"/>
      <c r="Y54" s="369"/>
      <c r="Z54" s="368"/>
      <c r="AA54" s="371" t="str">
        <f>IF(COUNTIF(AA12:AA44,"K(Z)")=0,"",COUNTIF(AA12:AA44,"K(Z)"))</f>
        <v/>
      </c>
      <c r="AB54" s="372"/>
      <c r="AC54" s="369"/>
      <c r="AD54" s="369"/>
      <c r="AE54" s="369"/>
      <c r="AF54" s="368"/>
      <c r="AG54" s="371">
        <f>IF(COUNTIF(AG12:AG44,"K(Z)")=0,"",COUNTIF(AG12:AG44,"K(Z)"))</f>
        <v>1</v>
      </c>
      <c r="AH54" s="372"/>
      <c r="AI54" s="369"/>
      <c r="AJ54" s="369"/>
      <c r="AK54" s="369"/>
      <c r="AL54" s="368"/>
      <c r="AM54" s="371">
        <f>IF(COUNTIF(AM12:AM44,"K(Z)")=0,"",COUNTIF(AM12:AM44,"K(Z)"))</f>
        <v>1</v>
      </c>
      <c r="AN54" s="372"/>
      <c r="AO54" s="369"/>
      <c r="AP54" s="369"/>
      <c r="AQ54" s="369"/>
      <c r="AR54" s="368"/>
      <c r="AS54" s="371">
        <f>IF(COUNTIF(AS12:AS44,"K(Z)")=0,"",COUNTIF(AS12:AS44,"K(Z)"))</f>
        <v>2</v>
      </c>
      <c r="AT54" s="372"/>
      <c r="AU54" s="369"/>
      <c r="AV54" s="369"/>
      <c r="AW54" s="369"/>
      <c r="AX54" s="368"/>
      <c r="AY54" s="371">
        <f>IF(COUNTIF(AY12:AY44,"K(Z)")=0,"",COUNTIF(AY12:AY44,"K(Z)"))</f>
        <v>2</v>
      </c>
      <c r="AZ54" s="370"/>
      <c r="BA54" s="369"/>
      <c r="BB54" s="369"/>
      <c r="BC54" s="369"/>
      <c r="BD54" s="368"/>
      <c r="BE54" s="367">
        <f t="shared" si="24"/>
        <v>6</v>
      </c>
    </row>
    <row r="55" spans="1:57" s="118" customFormat="1" ht="15.75" customHeight="1" x14ac:dyDescent="0.3">
      <c r="A55" s="174"/>
      <c r="B55" s="374"/>
      <c r="C55" s="373" t="s">
        <v>23</v>
      </c>
      <c r="D55" s="372"/>
      <c r="E55" s="369"/>
      <c r="F55" s="369"/>
      <c r="G55" s="369"/>
      <c r="H55" s="368"/>
      <c r="I55" s="371" t="str">
        <f>IF(COUNTIF(I12:I44,"AV")=0,"",COUNTIF(I12:I44,"AV"))</f>
        <v/>
      </c>
      <c r="J55" s="372"/>
      <c r="K55" s="369"/>
      <c r="L55" s="369"/>
      <c r="M55" s="369"/>
      <c r="N55" s="368"/>
      <c r="O55" s="371" t="str">
        <f>IF(COUNTIF(O12:O44,"AV")=0,"",COUNTIF(O12:O44,"AV"))</f>
        <v/>
      </c>
      <c r="P55" s="372"/>
      <c r="Q55" s="369"/>
      <c r="R55" s="369"/>
      <c r="S55" s="369"/>
      <c r="T55" s="368"/>
      <c r="U55" s="371" t="str">
        <f>IF(COUNTIF(U12:U44,"AV")=0,"",COUNTIF(U12:U44,"AV"))</f>
        <v/>
      </c>
      <c r="V55" s="372"/>
      <c r="W55" s="369"/>
      <c r="X55" s="369"/>
      <c r="Y55" s="369"/>
      <c r="Z55" s="368"/>
      <c r="AA55" s="371" t="str">
        <f>IF(COUNTIF(AA12:AA44,"AV")=0,"",COUNTIF(AA12:AA44,"AV"))</f>
        <v/>
      </c>
      <c r="AB55" s="372"/>
      <c r="AC55" s="369"/>
      <c r="AD55" s="369"/>
      <c r="AE55" s="369"/>
      <c r="AF55" s="368"/>
      <c r="AG55" s="371" t="str">
        <f>IF(COUNTIF(AG12:AG44,"AV")=0,"",COUNTIF(AG12:AG44,"AV"))</f>
        <v/>
      </c>
      <c r="AH55" s="372"/>
      <c r="AI55" s="369"/>
      <c r="AJ55" s="369"/>
      <c r="AK55" s="369"/>
      <c r="AL55" s="368"/>
      <c r="AM55" s="371" t="str">
        <f>IF(COUNTIF(AM12:AM44,"AV")=0,"",COUNTIF(AM12:AM44,"AV"))</f>
        <v/>
      </c>
      <c r="AN55" s="372"/>
      <c r="AO55" s="369"/>
      <c r="AP55" s="369"/>
      <c r="AQ55" s="369"/>
      <c r="AR55" s="368"/>
      <c r="AS55" s="371" t="str">
        <f>IF(COUNTIF(AS12:AS44,"AV")=0,"",COUNTIF(AS12:AS44,"AV"))</f>
        <v/>
      </c>
      <c r="AT55" s="372"/>
      <c r="AU55" s="369"/>
      <c r="AV55" s="369"/>
      <c r="AW55" s="369"/>
      <c r="AX55" s="368"/>
      <c r="AY55" s="371" t="str">
        <f>IF(COUNTIF(AY12:AY44,"AV")=0,"",COUNTIF(AY12:AY44,"AV"))</f>
        <v/>
      </c>
      <c r="AZ55" s="370"/>
      <c r="BA55" s="369"/>
      <c r="BB55" s="369"/>
      <c r="BC55" s="369"/>
      <c r="BD55" s="368"/>
      <c r="BE55" s="367" t="str">
        <f t="shared" si="24"/>
        <v/>
      </c>
    </row>
    <row r="56" spans="1:57" s="118" customFormat="1" ht="15.75" customHeight="1" x14ac:dyDescent="0.3">
      <c r="A56" s="174"/>
      <c r="B56" s="374"/>
      <c r="C56" s="373" t="s">
        <v>62</v>
      </c>
      <c r="D56" s="372"/>
      <c r="E56" s="369"/>
      <c r="F56" s="369"/>
      <c r="G56" s="369"/>
      <c r="H56" s="368"/>
      <c r="I56" s="371" t="str">
        <f>IF(COUNTIF(I12:I44,"KV")=0,"",COUNTIF(I12:I44,"KV"))</f>
        <v/>
      </c>
      <c r="J56" s="372"/>
      <c r="K56" s="369"/>
      <c r="L56" s="369"/>
      <c r="M56" s="369"/>
      <c r="N56" s="368"/>
      <c r="O56" s="371" t="str">
        <f>IF(COUNTIF(O12:O44,"KV")=0,"",COUNTIF(O12:O44,"KV"))</f>
        <v/>
      </c>
      <c r="P56" s="372"/>
      <c r="Q56" s="369"/>
      <c r="R56" s="369"/>
      <c r="S56" s="369"/>
      <c r="T56" s="368"/>
      <c r="U56" s="371" t="str">
        <f>IF(COUNTIF(U12:U44,"KV")=0,"",COUNTIF(U12:U44,"KV"))</f>
        <v/>
      </c>
      <c r="V56" s="372"/>
      <c r="W56" s="369"/>
      <c r="X56" s="369"/>
      <c r="Y56" s="369"/>
      <c r="Z56" s="368"/>
      <c r="AA56" s="371" t="str">
        <f>IF(COUNTIF(AA12:AA44,"KV")=0,"",COUNTIF(AA12:AA44,"KV"))</f>
        <v/>
      </c>
      <c r="AB56" s="372"/>
      <c r="AC56" s="369"/>
      <c r="AD56" s="369"/>
      <c r="AE56" s="369"/>
      <c r="AF56" s="368"/>
      <c r="AG56" s="371" t="str">
        <f>IF(COUNTIF(AG12:AG44,"KV")=0,"",COUNTIF(AG12:AG44,"KV"))</f>
        <v/>
      </c>
      <c r="AH56" s="372"/>
      <c r="AI56" s="369"/>
      <c r="AJ56" s="369"/>
      <c r="AK56" s="369"/>
      <c r="AL56" s="368"/>
      <c r="AM56" s="371" t="str">
        <f>IF(COUNTIF(AM12:AM44,"KV")=0,"",COUNTIF(AM12:AM44,"KV"))</f>
        <v/>
      </c>
      <c r="AN56" s="372"/>
      <c r="AO56" s="369"/>
      <c r="AP56" s="369"/>
      <c r="AQ56" s="369"/>
      <c r="AR56" s="368"/>
      <c r="AS56" s="371" t="str">
        <f>IF(COUNTIF(AS12:AS44,"KV")=0,"",COUNTIF(AS12:AS44,"KV"))</f>
        <v/>
      </c>
      <c r="AT56" s="372"/>
      <c r="AU56" s="369"/>
      <c r="AV56" s="369"/>
      <c r="AW56" s="369"/>
      <c r="AX56" s="368"/>
      <c r="AY56" s="371" t="str">
        <f>IF(COUNTIF(AY12:AY44,"KV")=0,"",COUNTIF(AY12:AY44,"KV"))</f>
        <v/>
      </c>
      <c r="AZ56" s="370"/>
      <c r="BA56" s="369"/>
      <c r="BB56" s="369"/>
      <c r="BC56" s="369"/>
      <c r="BD56" s="368"/>
      <c r="BE56" s="367" t="str">
        <f t="shared" si="24"/>
        <v/>
      </c>
    </row>
    <row r="57" spans="1:57" s="118" customFormat="1" ht="15.75" customHeight="1" x14ac:dyDescent="0.3">
      <c r="A57" s="366"/>
      <c r="B57" s="103"/>
      <c r="C57" s="175" t="s">
        <v>63</v>
      </c>
      <c r="D57" s="365"/>
      <c r="E57" s="364"/>
      <c r="F57" s="364"/>
      <c r="G57" s="364"/>
      <c r="H57" s="363"/>
      <c r="I57" s="287" t="str">
        <f>IF(COUNTIF(I12:I44,"SZG")=0,"",COUNTIF(I12:I44,"SZG"))</f>
        <v/>
      </c>
      <c r="J57" s="365"/>
      <c r="K57" s="364"/>
      <c r="L57" s="364"/>
      <c r="M57" s="364"/>
      <c r="N57" s="363"/>
      <c r="O57" s="287" t="str">
        <f>IF(COUNTIF(O12:O44,"SZG")=0,"",COUNTIF(O12:O44,"SZG"))</f>
        <v/>
      </c>
      <c r="P57" s="365"/>
      <c r="Q57" s="364"/>
      <c r="R57" s="364"/>
      <c r="S57" s="364"/>
      <c r="T57" s="363"/>
      <c r="U57" s="287" t="str">
        <f>IF(COUNTIF(U12:U44,"SZG")=0,"",COUNTIF(U12:U44,"SZG"))</f>
        <v/>
      </c>
      <c r="V57" s="365"/>
      <c r="W57" s="364"/>
      <c r="X57" s="364"/>
      <c r="Y57" s="364"/>
      <c r="Z57" s="363"/>
      <c r="AA57" s="287" t="str">
        <f>IF(COUNTIF(AA12:AA44,"SZG")=0,"",COUNTIF(AA12:AA44,"SZG"))</f>
        <v/>
      </c>
      <c r="AB57" s="365"/>
      <c r="AC57" s="364"/>
      <c r="AD57" s="364"/>
      <c r="AE57" s="364"/>
      <c r="AF57" s="363"/>
      <c r="AG57" s="287" t="str">
        <f>IF(COUNTIF(AG12:AG44,"SZG")=0,"",COUNTIF(AG12:AG44,"SZG"))</f>
        <v/>
      </c>
      <c r="AH57" s="365"/>
      <c r="AI57" s="364"/>
      <c r="AJ57" s="364"/>
      <c r="AK57" s="364"/>
      <c r="AL57" s="363"/>
      <c r="AM57" s="287" t="str">
        <f>IF(COUNTIF(AM12:AM44,"SZG")=0,"",COUNTIF(AM12:AM44,"SZG"))</f>
        <v/>
      </c>
      <c r="AN57" s="365"/>
      <c r="AO57" s="364"/>
      <c r="AP57" s="364"/>
      <c r="AQ57" s="364"/>
      <c r="AR57" s="363"/>
      <c r="AS57" s="287" t="str">
        <f>IF(COUNTIF(AS12:AS44,"SZG")=0,"",COUNTIF(AS12:AS44,"SZG"))</f>
        <v/>
      </c>
      <c r="AT57" s="365"/>
      <c r="AU57" s="364"/>
      <c r="AV57" s="364"/>
      <c r="AW57" s="364"/>
      <c r="AX57" s="363"/>
      <c r="AY57" s="287" t="str">
        <f>IF(COUNTIF(AY12:AY44,"SZG")=0,"",COUNTIF(AY12:AY44,"SZG"))</f>
        <v/>
      </c>
      <c r="AZ57" s="33"/>
      <c r="BA57" s="286"/>
      <c r="BB57" s="286"/>
      <c r="BC57" s="286"/>
      <c r="BD57" s="264"/>
      <c r="BE57" s="289" t="str">
        <f t="shared" si="24"/>
        <v/>
      </c>
    </row>
    <row r="58" spans="1:57" s="118" customFormat="1" ht="15.75" customHeight="1" x14ac:dyDescent="0.3">
      <c r="A58" s="366"/>
      <c r="B58" s="103"/>
      <c r="C58" s="175" t="s">
        <v>64</v>
      </c>
      <c r="D58" s="365"/>
      <c r="E58" s="364"/>
      <c r="F58" s="364"/>
      <c r="G58" s="364"/>
      <c r="H58" s="363"/>
      <c r="I58" s="287" t="str">
        <f>IF(COUNTIF(I12:I44,"ZV")=0,"",COUNTIF(I12:I44,"ZV"))</f>
        <v/>
      </c>
      <c r="J58" s="365"/>
      <c r="K58" s="364"/>
      <c r="L58" s="364"/>
      <c r="M58" s="364"/>
      <c r="N58" s="363"/>
      <c r="O58" s="287" t="str">
        <f>IF(COUNTIF(O12:O44,"ZV")=0,"",COUNTIF(O12:O44,"ZV"))</f>
        <v/>
      </c>
      <c r="P58" s="365"/>
      <c r="Q58" s="364"/>
      <c r="R58" s="364"/>
      <c r="S58" s="364"/>
      <c r="T58" s="363"/>
      <c r="U58" s="287" t="str">
        <f>IF(COUNTIF(U12:U44,"ZV")=0,"",COUNTIF(U12:U44,"ZV"))</f>
        <v/>
      </c>
      <c r="V58" s="365"/>
      <c r="W58" s="364"/>
      <c r="X58" s="364"/>
      <c r="Y58" s="364"/>
      <c r="Z58" s="363"/>
      <c r="AA58" s="287" t="str">
        <f>IF(COUNTIF(AA12:AA44,"ZV")=0,"",COUNTIF(AA12:AA44,"ZV"))</f>
        <v/>
      </c>
      <c r="AB58" s="365"/>
      <c r="AC58" s="364"/>
      <c r="AD58" s="364"/>
      <c r="AE58" s="364"/>
      <c r="AF58" s="363"/>
      <c r="AG58" s="287" t="str">
        <f>IF(COUNTIF(AG12:AG44,"ZV")=0,"",COUNTIF(AG12:AG44,"ZV"))</f>
        <v/>
      </c>
      <c r="AH58" s="365"/>
      <c r="AI58" s="364"/>
      <c r="AJ58" s="364"/>
      <c r="AK58" s="364"/>
      <c r="AL58" s="363"/>
      <c r="AM58" s="287" t="str">
        <f>IF(COUNTIF(AM12:AM44,"ZV")=0,"",COUNTIF(AM12:AM44,"ZV"))</f>
        <v/>
      </c>
      <c r="AN58" s="365"/>
      <c r="AO58" s="364"/>
      <c r="AP58" s="364"/>
      <c r="AQ58" s="364"/>
      <c r="AR58" s="363"/>
      <c r="AS58" s="287" t="str">
        <f>IF(COUNTIF(AS12:AS44,"ZV")=0,"",COUNTIF(AS12:AS44,"ZV"))</f>
        <v/>
      </c>
      <c r="AT58" s="365"/>
      <c r="AU58" s="364"/>
      <c r="AV58" s="364"/>
      <c r="AW58" s="364"/>
      <c r="AX58" s="363"/>
      <c r="AY58" s="287" t="str">
        <f>IF(COUNTIF(AY12:AY44,"ZV")=0,"",COUNTIF(AY12:AY44,"ZV"))</f>
        <v/>
      </c>
      <c r="AZ58" s="33"/>
      <c r="BA58" s="286"/>
      <c r="BB58" s="286"/>
      <c r="BC58" s="286"/>
      <c r="BD58" s="264"/>
      <c r="BE58" s="289" t="str">
        <f t="shared" si="24"/>
        <v/>
      </c>
    </row>
    <row r="59" spans="1:57" s="118" customFormat="1" ht="15.75" customHeight="1" thickBot="1" x14ac:dyDescent="0.35">
      <c r="A59" s="40"/>
      <c r="B59" s="26"/>
      <c r="C59" s="27" t="s">
        <v>24</v>
      </c>
      <c r="D59" s="41"/>
      <c r="E59" s="42"/>
      <c r="F59" s="42"/>
      <c r="G59" s="42"/>
      <c r="H59" s="43"/>
      <c r="I59" s="44" t="str">
        <f>IF(SUM(I47:I58)=0,"",SUM(I47:I58))</f>
        <v/>
      </c>
      <c r="J59" s="41"/>
      <c r="K59" s="42"/>
      <c r="L59" s="42"/>
      <c r="M59" s="42"/>
      <c r="N59" s="43"/>
      <c r="O59" s="44" t="str">
        <f>IF(SUM(O47:O58)=0,"",SUM(O47:O58))</f>
        <v/>
      </c>
      <c r="P59" s="41"/>
      <c r="Q59" s="42"/>
      <c r="R59" s="42"/>
      <c r="S59" s="42"/>
      <c r="T59" s="43"/>
      <c r="U59" s="44" t="str">
        <f>IF(SUM(U47:U58)=0,"",SUM(U47:U58))</f>
        <v/>
      </c>
      <c r="V59" s="41"/>
      <c r="W59" s="42"/>
      <c r="X59" s="42"/>
      <c r="Y59" s="42"/>
      <c r="Z59" s="43"/>
      <c r="AA59" s="44" t="str">
        <f>IF(SUM(AA47:AA58)=0,"",SUM(AA47:AA58))</f>
        <v/>
      </c>
      <c r="AB59" s="41"/>
      <c r="AC59" s="42"/>
      <c r="AD59" s="42"/>
      <c r="AE59" s="42"/>
      <c r="AF59" s="43"/>
      <c r="AG59" s="44">
        <f>IF(SUM(AG47:AG58)=0,"",SUM(AG47:AG58))</f>
        <v>6</v>
      </c>
      <c r="AH59" s="41"/>
      <c r="AI59" s="42"/>
      <c r="AJ59" s="42"/>
      <c r="AK59" s="42"/>
      <c r="AL59" s="43"/>
      <c r="AM59" s="44">
        <f>IF(SUM(AM47:AM58)=0,"",SUM(AM47:AM58))</f>
        <v>5</v>
      </c>
      <c r="AN59" s="41"/>
      <c r="AO59" s="42"/>
      <c r="AP59" s="42"/>
      <c r="AQ59" s="42"/>
      <c r="AR59" s="43"/>
      <c r="AS59" s="44">
        <f>IF(SUM(AS47:AS58)=0,"",SUM(AS47:AS58))</f>
        <v>6</v>
      </c>
      <c r="AT59" s="41"/>
      <c r="AU59" s="42"/>
      <c r="AV59" s="42"/>
      <c r="AW59" s="42"/>
      <c r="AX59" s="43"/>
      <c r="AY59" s="44">
        <f>IF(SUM(AY47:AY58)=0,"",SUM(AY47:AY58))</f>
        <v>5</v>
      </c>
      <c r="AZ59" s="45"/>
      <c r="BA59" s="42"/>
      <c r="BB59" s="42"/>
      <c r="BC59" s="42"/>
      <c r="BD59" s="43"/>
      <c r="BE59" s="289">
        <f t="shared" si="24"/>
        <v>22</v>
      </c>
    </row>
    <row r="60" spans="1:57" s="118" customFormat="1" ht="15.75" customHeight="1" thickTop="1" x14ac:dyDescent="0.3">
      <c r="A60" s="177"/>
      <c r="B60" s="178"/>
      <c r="C60" s="178"/>
    </row>
    <row r="61" spans="1:57" s="118" customFormat="1" ht="15.75" customHeight="1" x14ac:dyDescent="0.3">
      <c r="A61" s="177"/>
      <c r="B61" s="178"/>
      <c r="C61" s="178"/>
    </row>
    <row r="62" spans="1:57" s="118" customFormat="1" ht="15.75" customHeight="1" x14ac:dyDescent="0.3">
      <c r="A62" s="177"/>
      <c r="B62" s="178"/>
      <c r="C62" s="178"/>
    </row>
    <row r="63" spans="1:57" s="118" customFormat="1" ht="15.75" customHeight="1" x14ac:dyDescent="0.3">
      <c r="A63" s="177"/>
      <c r="B63" s="178"/>
      <c r="C63" s="178"/>
    </row>
    <row r="64" spans="1:57" s="118" customFormat="1" ht="15.75" customHeight="1" x14ac:dyDescent="0.3">
      <c r="A64" s="177"/>
      <c r="B64" s="178"/>
      <c r="C64" s="178"/>
    </row>
    <row r="65" spans="1:3" s="118" customFormat="1" ht="15.75" customHeight="1" x14ac:dyDescent="0.3">
      <c r="A65" s="177"/>
      <c r="B65" s="178"/>
      <c r="C65" s="178"/>
    </row>
    <row r="66" spans="1:3" s="118" customFormat="1" ht="15.75" customHeight="1" x14ac:dyDescent="0.3">
      <c r="A66" s="177"/>
      <c r="B66" s="178"/>
      <c r="C66" s="178"/>
    </row>
    <row r="67" spans="1:3" s="118" customFormat="1" ht="15.75" customHeight="1" x14ac:dyDescent="0.3">
      <c r="A67" s="177"/>
      <c r="B67" s="178"/>
      <c r="C67" s="178"/>
    </row>
    <row r="68" spans="1:3" s="118" customFormat="1" ht="15.75" customHeight="1" x14ac:dyDescent="0.3">
      <c r="A68" s="177"/>
      <c r="B68" s="178"/>
      <c r="C68" s="178"/>
    </row>
    <row r="69" spans="1:3" s="118" customFormat="1" ht="15.75" customHeight="1" x14ac:dyDescent="0.3">
      <c r="A69" s="177"/>
      <c r="B69" s="178"/>
      <c r="C69" s="178"/>
    </row>
    <row r="70" spans="1:3" s="118" customFormat="1" ht="15.75" customHeight="1" x14ac:dyDescent="0.3">
      <c r="A70" s="177"/>
      <c r="B70" s="178"/>
      <c r="C70" s="178"/>
    </row>
    <row r="71" spans="1:3" s="118" customFormat="1" ht="15.75" customHeight="1" x14ac:dyDescent="0.3">
      <c r="A71" s="177"/>
      <c r="B71" s="178"/>
      <c r="C71" s="178"/>
    </row>
    <row r="72" spans="1:3" s="118" customFormat="1" ht="15.75" customHeight="1" x14ac:dyDescent="0.3">
      <c r="A72" s="177"/>
      <c r="B72" s="178"/>
      <c r="C72" s="178"/>
    </row>
    <row r="73" spans="1:3" s="118" customFormat="1" ht="15.75" customHeight="1" x14ac:dyDescent="0.3">
      <c r="A73" s="177"/>
      <c r="B73" s="178"/>
      <c r="C73" s="178"/>
    </row>
    <row r="74" spans="1:3" s="118" customFormat="1" ht="15.75" customHeight="1" x14ac:dyDescent="0.3">
      <c r="A74" s="177"/>
      <c r="B74" s="178"/>
      <c r="C74" s="178"/>
    </row>
    <row r="75" spans="1:3" s="118" customFormat="1" ht="15.75" customHeight="1" x14ac:dyDescent="0.3">
      <c r="A75" s="177"/>
      <c r="B75" s="178"/>
      <c r="C75" s="178"/>
    </row>
    <row r="76" spans="1:3" s="118" customFormat="1" ht="15.75" customHeight="1" x14ac:dyDescent="0.3">
      <c r="A76" s="177"/>
      <c r="B76" s="178"/>
      <c r="C76" s="178"/>
    </row>
    <row r="77" spans="1:3" s="118" customFormat="1" ht="15.75" customHeight="1" x14ac:dyDescent="0.3">
      <c r="A77" s="177"/>
      <c r="B77" s="178"/>
      <c r="C77" s="178"/>
    </row>
    <row r="78" spans="1:3" s="118" customFormat="1" ht="15.75" customHeight="1" x14ac:dyDescent="0.3">
      <c r="A78" s="177"/>
      <c r="B78" s="178"/>
      <c r="C78" s="178"/>
    </row>
    <row r="79" spans="1:3" s="118" customFormat="1" ht="15.75" customHeight="1" x14ac:dyDescent="0.3">
      <c r="A79" s="177"/>
      <c r="B79" s="178"/>
      <c r="C79" s="178"/>
    </row>
    <row r="80" spans="1:3" s="118" customFormat="1" ht="15.75" customHeight="1" x14ac:dyDescent="0.3">
      <c r="A80" s="177"/>
      <c r="B80" s="178"/>
      <c r="C80" s="178"/>
    </row>
    <row r="81" spans="1:3" s="118" customFormat="1" ht="15.75" customHeight="1" x14ac:dyDescent="0.3">
      <c r="A81" s="177"/>
      <c r="B81" s="178"/>
      <c r="C81" s="178"/>
    </row>
    <row r="82" spans="1:3" s="118" customFormat="1" ht="15.75" customHeight="1" x14ac:dyDescent="0.3">
      <c r="A82" s="177"/>
      <c r="B82" s="178"/>
      <c r="C82" s="178"/>
    </row>
    <row r="83" spans="1:3" s="118" customFormat="1" ht="15.75" customHeight="1" x14ac:dyDescent="0.3">
      <c r="A83" s="177"/>
      <c r="B83" s="178"/>
      <c r="C83" s="178"/>
    </row>
    <row r="84" spans="1:3" s="118" customFormat="1" ht="15.75" customHeight="1" x14ac:dyDescent="0.3">
      <c r="A84" s="177"/>
      <c r="B84" s="178"/>
      <c r="C84" s="178"/>
    </row>
    <row r="85" spans="1:3" s="118" customFormat="1" ht="15.75" customHeight="1" x14ac:dyDescent="0.3">
      <c r="A85" s="177"/>
      <c r="B85" s="178"/>
      <c r="C85" s="178"/>
    </row>
    <row r="86" spans="1:3" s="118" customFormat="1" ht="15.75" customHeight="1" x14ac:dyDescent="0.3">
      <c r="A86" s="177"/>
      <c r="B86" s="178"/>
      <c r="C86" s="178"/>
    </row>
    <row r="87" spans="1:3" s="118" customFormat="1" ht="15.75" customHeight="1" x14ac:dyDescent="0.3">
      <c r="A87" s="177"/>
      <c r="B87" s="178"/>
      <c r="C87" s="178"/>
    </row>
    <row r="88" spans="1:3" s="118" customFormat="1" ht="15.75" customHeight="1" x14ac:dyDescent="0.3">
      <c r="A88" s="177"/>
      <c r="B88" s="178"/>
      <c r="C88" s="178"/>
    </row>
    <row r="89" spans="1:3" s="118" customFormat="1" ht="15.75" customHeight="1" x14ac:dyDescent="0.3">
      <c r="A89" s="177"/>
      <c r="B89" s="178"/>
      <c r="C89" s="178"/>
    </row>
    <row r="90" spans="1:3" s="118" customFormat="1" ht="15.75" customHeight="1" x14ac:dyDescent="0.3">
      <c r="A90" s="177"/>
      <c r="B90" s="178"/>
      <c r="C90" s="178"/>
    </row>
    <row r="91" spans="1:3" s="118" customFormat="1" ht="15.75" customHeight="1" x14ac:dyDescent="0.3">
      <c r="A91" s="177"/>
      <c r="B91" s="178"/>
      <c r="C91" s="178"/>
    </row>
    <row r="92" spans="1:3" s="118" customFormat="1" ht="15.75" customHeight="1" x14ac:dyDescent="0.3">
      <c r="A92" s="177"/>
      <c r="B92" s="178"/>
      <c r="C92" s="178"/>
    </row>
    <row r="93" spans="1:3" s="118" customFormat="1" ht="15.75" customHeight="1" x14ac:dyDescent="0.3">
      <c r="A93" s="177"/>
      <c r="B93" s="178"/>
      <c r="C93" s="178"/>
    </row>
    <row r="94" spans="1:3" s="118" customFormat="1" ht="15.75" customHeight="1" x14ac:dyDescent="0.3">
      <c r="A94" s="177"/>
      <c r="B94" s="178"/>
      <c r="C94" s="178"/>
    </row>
    <row r="95" spans="1:3" s="118" customFormat="1" ht="15.75" customHeight="1" x14ac:dyDescent="0.3">
      <c r="A95" s="177"/>
      <c r="B95" s="178"/>
      <c r="C95" s="178"/>
    </row>
    <row r="96" spans="1:3" s="118" customFormat="1" ht="15.75" customHeight="1" x14ac:dyDescent="0.3">
      <c r="A96" s="177"/>
      <c r="B96" s="178"/>
      <c r="C96" s="178"/>
    </row>
    <row r="97" spans="1:3" s="118" customFormat="1" ht="15.75" customHeight="1" x14ac:dyDescent="0.3">
      <c r="A97" s="177"/>
      <c r="B97" s="178"/>
      <c r="C97" s="178"/>
    </row>
    <row r="98" spans="1:3" s="118" customFormat="1" ht="15.75" customHeight="1" x14ac:dyDescent="0.3">
      <c r="A98" s="177"/>
      <c r="B98" s="178"/>
      <c r="C98" s="178"/>
    </row>
    <row r="99" spans="1:3" s="118" customFormat="1" ht="15.75" customHeight="1" x14ac:dyDescent="0.3">
      <c r="A99" s="177"/>
      <c r="B99" s="178"/>
      <c r="C99" s="178"/>
    </row>
    <row r="100" spans="1:3" s="118" customFormat="1" ht="15.75" customHeight="1" x14ac:dyDescent="0.3">
      <c r="A100" s="177"/>
      <c r="B100" s="178"/>
      <c r="C100" s="178"/>
    </row>
    <row r="101" spans="1:3" s="118" customFormat="1" ht="15.75" customHeight="1" x14ac:dyDescent="0.3">
      <c r="A101" s="177"/>
      <c r="B101" s="178"/>
      <c r="C101" s="178"/>
    </row>
    <row r="102" spans="1:3" s="118" customFormat="1" ht="15.75" customHeight="1" x14ac:dyDescent="0.3">
      <c r="A102" s="177"/>
      <c r="B102" s="178"/>
      <c r="C102" s="178"/>
    </row>
    <row r="103" spans="1:3" s="118" customFormat="1" ht="15.75" customHeight="1" x14ac:dyDescent="0.3">
      <c r="A103" s="177"/>
      <c r="B103" s="178"/>
      <c r="C103" s="178"/>
    </row>
    <row r="104" spans="1:3" s="118" customFormat="1" ht="15.75" customHeight="1" x14ac:dyDescent="0.3">
      <c r="A104" s="177"/>
      <c r="B104" s="178"/>
      <c r="C104" s="178"/>
    </row>
    <row r="105" spans="1:3" s="118" customFormat="1" ht="15.75" customHeight="1" x14ac:dyDescent="0.3">
      <c r="A105" s="177"/>
      <c r="B105" s="178"/>
      <c r="C105" s="178"/>
    </row>
    <row r="106" spans="1:3" s="118" customFormat="1" ht="15.75" customHeight="1" x14ac:dyDescent="0.3">
      <c r="A106" s="177"/>
      <c r="B106" s="178"/>
      <c r="C106" s="178"/>
    </row>
    <row r="107" spans="1:3" s="118" customFormat="1" ht="15.75" customHeight="1" x14ac:dyDescent="0.3">
      <c r="A107" s="177"/>
      <c r="B107" s="178"/>
      <c r="C107" s="178"/>
    </row>
    <row r="108" spans="1:3" s="118" customFormat="1" ht="15.75" customHeight="1" x14ac:dyDescent="0.3">
      <c r="A108" s="177"/>
      <c r="B108" s="178"/>
      <c r="C108" s="178"/>
    </row>
    <row r="109" spans="1:3" s="118" customFormat="1" ht="15.75" customHeight="1" x14ac:dyDescent="0.3">
      <c r="A109" s="177"/>
      <c r="B109" s="178"/>
      <c r="C109" s="178"/>
    </row>
    <row r="110" spans="1:3" s="118" customFormat="1" ht="15.75" customHeight="1" x14ac:dyDescent="0.3">
      <c r="A110" s="177"/>
      <c r="B110" s="178"/>
      <c r="C110" s="178"/>
    </row>
    <row r="111" spans="1:3" s="118" customFormat="1" ht="15.75" customHeight="1" x14ac:dyDescent="0.3">
      <c r="A111" s="177"/>
      <c r="B111" s="178"/>
      <c r="C111" s="178"/>
    </row>
    <row r="112" spans="1:3" s="118" customFormat="1" ht="15.75" customHeight="1" x14ac:dyDescent="0.3">
      <c r="A112" s="177"/>
      <c r="B112" s="178"/>
      <c r="C112" s="178"/>
    </row>
    <row r="113" spans="1:3" s="118" customFormat="1" ht="15.75" customHeight="1" x14ac:dyDescent="0.3">
      <c r="A113" s="177"/>
      <c r="B113" s="178"/>
      <c r="C113" s="178"/>
    </row>
    <row r="114" spans="1:3" s="118" customFormat="1" ht="15.75" customHeight="1" x14ac:dyDescent="0.3">
      <c r="A114" s="177"/>
      <c r="B114" s="178"/>
      <c r="C114" s="178"/>
    </row>
    <row r="115" spans="1:3" s="118" customFormat="1" ht="15.75" customHeight="1" x14ac:dyDescent="0.3">
      <c r="A115" s="177"/>
      <c r="B115" s="178"/>
      <c r="C115" s="178"/>
    </row>
    <row r="116" spans="1:3" s="118" customFormat="1" ht="15.75" customHeight="1" x14ac:dyDescent="0.3">
      <c r="A116" s="177"/>
      <c r="B116" s="178"/>
      <c r="C116" s="178"/>
    </row>
    <row r="117" spans="1:3" s="118" customFormat="1" ht="15.75" customHeight="1" x14ac:dyDescent="0.3">
      <c r="A117" s="177"/>
      <c r="B117" s="178"/>
      <c r="C117" s="178"/>
    </row>
    <row r="118" spans="1:3" s="118" customFormat="1" ht="15.75" customHeight="1" x14ac:dyDescent="0.3">
      <c r="A118" s="177"/>
      <c r="B118" s="178"/>
      <c r="C118" s="178"/>
    </row>
    <row r="119" spans="1:3" s="118" customFormat="1" ht="15.75" customHeight="1" x14ac:dyDescent="0.3">
      <c r="A119" s="177"/>
      <c r="B119" s="178"/>
      <c r="C119" s="178"/>
    </row>
    <row r="120" spans="1:3" s="118" customFormat="1" ht="15.75" customHeight="1" x14ac:dyDescent="0.3">
      <c r="A120" s="177"/>
      <c r="B120" s="178"/>
      <c r="C120" s="178"/>
    </row>
    <row r="121" spans="1:3" s="118" customFormat="1" ht="15.75" customHeight="1" x14ac:dyDescent="0.3">
      <c r="A121" s="177"/>
      <c r="B121" s="178"/>
      <c r="C121" s="178"/>
    </row>
    <row r="122" spans="1:3" s="118" customFormat="1" ht="15.75" customHeight="1" x14ac:dyDescent="0.3">
      <c r="A122" s="177"/>
      <c r="B122" s="178"/>
      <c r="C122" s="178"/>
    </row>
    <row r="123" spans="1:3" s="118" customFormat="1" ht="15.75" customHeight="1" x14ac:dyDescent="0.3">
      <c r="A123" s="177"/>
      <c r="B123" s="178"/>
      <c r="C123" s="178"/>
    </row>
    <row r="124" spans="1:3" s="118" customFormat="1" ht="15.75" customHeight="1" x14ac:dyDescent="0.3">
      <c r="A124" s="177"/>
      <c r="B124" s="178"/>
      <c r="C124" s="178"/>
    </row>
    <row r="125" spans="1:3" s="118" customFormat="1" ht="15.75" customHeight="1" x14ac:dyDescent="0.3">
      <c r="A125" s="177"/>
      <c r="B125" s="116"/>
      <c r="C125" s="116"/>
    </row>
    <row r="126" spans="1:3" s="118" customFormat="1" ht="15.75" customHeight="1" x14ac:dyDescent="0.3">
      <c r="A126" s="177"/>
      <c r="B126" s="116"/>
      <c r="C126" s="116"/>
    </row>
    <row r="127" spans="1:3" s="118" customFormat="1" ht="15.75" customHeight="1" x14ac:dyDescent="0.3">
      <c r="A127" s="177"/>
      <c r="B127" s="116"/>
      <c r="C127" s="116"/>
    </row>
    <row r="128" spans="1:3" s="118" customFormat="1" ht="15.75" customHeight="1" x14ac:dyDescent="0.3">
      <c r="A128" s="177"/>
      <c r="B128" s="116"/>
      <c r="C128" s="116"/>
    </row>
    <row r="129" spans="1:57" s="118" customFormat="1" ht="15.75" customHeight="1" x14ac:dyDescent="0.3">
      <c r="A129" s="177"/>
      <c r="B129" s="116"/>
      <c r="C129" s="116"/>
    </row>
    <row r="130" spans="1:57" s="118" customFormat="1" ht="15.75" customHeight="1" x14ac:dyDescent="0.3">
      <c r="A130" s="177"/>
      <c r="B130" s="116"/>
      <c r="C130" s="116"/>
    </row>
    <row r="131" spans="1:57" s="118" customFormat="1" ht="15.75" customHeight="1" x14ac:dyDescent="0.3">
      <c r="A131" s="177"/>
      <c r="B131" s="116"/>
      <c r="C131" s="116"/>
    </row>
    <row r="132" spans="1:57" ht="15.75" customHeight="1" x14ac:dyDescent="0.3">
      <c r="A132" s="177"/>
      <c r="B132" s="116"/>
      <c r="C132" s="116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</row>
    <row r="133" spans="1:57" ht="15.75" customHeight="1" x14ac:dyDescent="0.3">
      <c r="A133" s="177"/>
      <c r="B133" s="116"/>
      <c r="C133" s="116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</row>
    <row r="134" spans="1:57" ht="15.75" customHeight="1" x14ac:dyDescent="0.3">
      <c r="A134" s="179"/>
      <c r="B134" s="114"/>
      <c r="C134" s="114"/>
    </row>
    <row r="135" spans="1:57" ht="15.75" customHeight="1" x14ac:dyDescent="0.3">
      <c r="A135" s="179"/>
      <c r="B135" s="114"/>
      <c r="C135" s="114"/>
    </row>
    <row r="136" spans="1:57" ht="15.75" customHeight="1" x14ac:dyDescent="0.3">
      <c r="A136" s="179"/>
      <c r="B136" s="114"/>
      <c r="C136" s="114"/>
    </row>
    <row r="137" spans="1:57" ht="15.75" customHeight="1" x14ac:dyDescent="0.3">
      <c r="A137" s="179"/>
      <c r="B137" s="114"/>
      <c r="C137" s="114"/>
    </row>
    <row r="138" spans="1:57" ht="15.75" customHeight="1" x14ac:dyDescent="0.3">
      <c r="A138" s="179"/>
      <c r="B138" s="114"/>
      <c r="C138" s="114"/>
    </row>
    <row r="139" spans="1:57" ht="15.75" customHeight="1" x14ac:dyDescent="0.3">
      <c r="A139" s="179"/>
      <c r="B139" s="114"/>
      <c r="C139" s="114"/>
    </row>
    <row r="140" spans="1:57" ht="15.75" customHeight="1" x14ac:dyDescent="0.3">
      <c r="A140" s="179"/>
      <c r="B140" s="114"/>
      <c r="C140" s="114"/>
    </row>
    <row r="141" spans="1:57" ht="15.75" customHeight="1" x14ac:dyDescent="0.3">
      <c r="A141" s="179"/>
      <c r="B141" s="114"/>
      <c r="C141" s="114"/>
    </row>
    <row r="142" spans="1:57" ht="15.75" customHeight="1" x14ac:dyDescent="0.3">
      <c r="A142" s="179"/>
      <c r="B142" s="114"/>
      <c r="C142" s="114"/>
    </row>
    <row r="143" spans="1:57" ht="15.75" customHeight="1" x14ac:dyDescent="0.3">
      <c r="A143" s="179"/>
      <c r="B143" s="114"/>
      <c r="C143" s="114"/>
    </row>
    <row r="144" spans="1:57" ht="15.75" customHeight="1" x14ac:dyDescent="0.3">
      <c r="A144" s="179"/>
      <c r="B144" s="114"/>
      <c r="C144" s="114"/>
    </row>
    <row r="145" spans="1:3" ht="15.75" customHeight="1" x14ac:dyDescent="0.3">
      <c r="A145" s="179"/>
      <c r="B145" s="114"/>
      <c r="C145" s="114"/>
    </row>
    <row r="146" spans="1:3" ht="15.75" customHeight="1" x14ac:dyDescent="0.3">
      <c r="A146" s="179"/>
      <c r="B146" s="114"/>
      <c r="C146" s="114"/>
    </row>
    <row r="147" spans="1:3" ht="15.75" customHeight="1" x14ac:dyDescent="0.3">
      <c r="A147" s="179"/>
      <c r="B147" s="114"/>
      <c r="C147" s="114"/>
    </row>
    <row r="148" spans="1:3" ht="15.75" customHeight="1" x14ac:dyDescent="0.3">
      <c r="A148" s="179"/>
      <c r="B148" s="114"/>
      <c r="C148" s="114"/>
    </row>
    <row r="149" spans="1:3" ht="15.75" customHeight="1" x14ac:dyDescent="0.3">
      <c r="A149" s="179"/>
      <c r="B149" s="114"/>
      <c r="C149" s="114"/>
    </row>
    <row r="150" spans="1:3" ht="15.75" customHeight="1" x14ac:dyDescent="0.3">
      <c r="A150" s="179"/>
      <c r="B150" s="114"/>
      <c r="C150" s="114"/>
    </row>
    <row r="151" spans="1:3" ht="15.75" customHeight="1" x14ac:dyDescent="0.3">
      <c r="A151" s="179"/>
      <c r="B151" s="114"/>
      <c r="C151" s="114"/>
    </row>
    <row r="152" spans="1:3" ht="15.75" customHeight="1" x14ac:dyDescent="0.3">
      <c r="A152" s="179"/>
      <c r="B152" s="114"/>
      <c r="C152" s="114"/>
    </row>
    <row r="153" spans="1:3" ht="15.75" customHeight="1" x14ac:dyDescent="0.3">
      <c r="A153" s="179"/>
      <c r="B153" s="114"/>
      <c r="C153" s="114"/>
    </row>
    <row r="154" spans="1:3" ht="15.75" customHeight="1" x14ac:dyDescent="0.3">
      <c r="A154" s="179"/>
      <c r="B154" s="114"/>
      <c r="C154" s="114"/>
    </row>
    <row r="155" spans="1:3" ht="15.75" customHeight="1" x14ac:dyDescent="0.3">
      <c r="A155" s="179"/>
      <c r="B155" s="114"/>
      <c r="C155" s="114"/>
    </row>
    <row r="156" spans="1:3" ht="15.75" customHeight="1" x14ac:dyDescent="0.3">
      <c r="A156" s="179"/>
      <c r="B156" s="114"/>
      <c r="C156" s="114"/>
    </row>
    <row r="157" spans="1:3" ht="15.75" customHeight="1" x14ac:dyDescent="0.3">
      <c r="A157" s="179"/>
      <c r="B157" s="114"/>
      <c r="C157" s="114"/>
    </row>
    <row r="158" spans="1:3" ht="15.75" customHeight="1" x14ac:dyDescent="0.3">
      <c r="A158" s="179"/>
      <c r="B158" s="114"/>
      <c r="C158" s="114"/>
    </row>
    <row r="159" spans="1:3" ht="15.75" customHeight="1" x14ac:dyDescent="0.3">
      <c r="A159" s="179"/>
      <c r="B159" s="114"/>
      <c r="C159" s="114"/>
    </row>
    <row r="160" spans="1:3" ht="15.75" customHeight="1" x14ac:dyDescent="0.3">
      <c r="A160" s="179"/>
      <c r="B160" s="114"/>
      <c r="C160" s="114"/>
    </row>
    <row r="161" spans="1:3" ht="15.75" customHeight="1" x14ac:dyDescent="0.3">
      <c r="A161" s="179"/>
      <c r="B161" s="114"/>
      <c r="C161" s="114"/>
    </row>
    <row r="162" spans="1:3" ht="15.75" customHeight="1" x14ac:dyDescent="0.3">
      <c r="A162" s="179"/>
      <c r="B162" s="114"/>
      <c r="C162" s="114"/>
    </row>
    <row r="163" spans="1:3" ht="15.75" customHeight="1" x14ac:dyDescent="0.3">
      <c r="A163" s="179"/>
      <c r="B163" s="114"/>
      <c r="C163" s="114"/>
    </row>
    <row r="164" spans="1:3" ht="15.75" customHeight="1" x14ac:dyDescent="0.3">
      <c r="A164" s="179"/>
      <c r="B164" s="114"/>
      <c r="C164" s="114"/>
    </row>
    <row r="165" spans="1:3" ht="15.75" customHeight="1" x14ac:dyDescent="0.3">
      <c r="A165" s="179"/>
      <c r="B165" s="114"/>
      <c r="C165" s="114"/>
    </row>
    <row r="166" spans="1:3" x14ac:dyDescent="0.3">
      <c r="A166" s="179"/>
      <c r="B166" s="114"/>
      <c r="C166" s="114"/>
    </row>
    <row r="167" spans="1:3" x14ac:dyDescent="0.3">
      <c r="A167" s="179"/>
      <c r="B167" s="114"/>
      <c r="C167" s="114"/>
    </row>
    <row r="168" spans="1:3" x14ac:dyDescent="0.3">
      <c r="A168" s="179"/>
      <c r="B168" s="114"/>
      <c r="C168" s="114"/>
    </row>
    <row r="169" spans="1:3" x14ac:dyDescent="0.3">
      <c r="A169" s="179"/>
      <c r="B169" s="114"/>
      <c r="C169" s="114"/>
    </row>
    <row r="170" spans="1:3" x14ac:dyDescent="0.3">
      <c r="A170" s="179"/>
      <c r="B170" s="114"/>
      <c r="C170" s="114"/>
    </row>
    <row r="171" spans="1:3" x14ac:dyDescent="0.3">
      <c r="A171" s="179"/>
      <c r="B171" s="114"/>
      <c r="C171" s="114"/>
    </row>
    <row r="172" spans="1:3" x14ac:dyDescent="0.3">
      <c r="A172" s="179"/>
      <c r="B172" s="114"/>
      <c r="C172" s="114"/>
    </row>
    <row r="173" spans="1:3" x14ac:dyDescent="0.3">
      <c r="A173" s="179"/>
      <c r="B173" s="114"/>
      <c r="C173" s="114"/>
    </row>
    <row r="174" spans="1:3" x14ac:dyDescent="0.3">
      <c r="A174" s="179"/>
      <c r="B174" s="114"/>
      <c r="C174" s="114"/>
    </row>
    <row r="175" spans="1:3" x14ac:dyDescent="0.3">
      <c r="A175" s="179"/>
      <c r="B175" s="114"/>
      <c r="C175" s="114"/>
    </row>
    <row r="176" spans="1:3" x14ac:dyDescent="0.3">
      <c r="A176" s="179"/>
      <c r="B176" s="114"/>
      <c r="C176" s="114"/>
    </row>
    <row r="177" spans="1:3" x14ac:dyDescent="0.3">
      <c r="A177" s="179"/>
      <c r="B177" s="114"/>
      <c r="C177" s="114"/>
    </row>
    <row r="178" spans="1:3" x14ac:dyDescent="0.3">
      <c r="A178" s="179"/>
      <c r="B178" s="114"/>
      <c r="C178" s="114"/>
    </row>
    <row r="179" spans="1:3" x14ac:dyDescent="0.3">
      <c r="A179" s="179"/>
      <c r="B179" s="114"/>
      <c r="C179" s="114"/>
    </row>
    <row r="180" spans="1:3" x14ac:dyDescent="0.3">
      <c r="A180" s="179"/>
      <c r="B180" s="114"/>
      <c r="C180" s="114"/>
    </row>
    <row r="181" spans="1:3" x14ac:dyDescent="0.3">
      <c r="A181" s="179"/>
      <c r="B181" s="114"/>
      <c r="C181" s="114"/>
    </row>
    <row r="182" spans="1:3" x14ac:dyDescent="0.3">
      <c r="A182" s="179"/>
      <c r="B182" s="114"/>
      <c r="C182" s="114"/>
    </row>
    <row r="183" spans="1:3" x14ac:dyDescent="0.3">
      <c r="A183" s="179"/>
      <c r="B183" s="114"/>
      <c r="C183" s="114"/>
    </row>
    <row r="184" spans="1:3" x14ac:dyDescent="0.3">
      <c r="A184" s="179"/>
      <c r="B184" s="114"/>
      <c r="C184" s="114"/>
    </row>
    <row r="185" spans="1:3" x14ac:dyDescent="0.3">
      <c r="A185" s="179"/>
      <c r="B185" s="114"/>
      <c r="C185" s="114"/>
    </row>
    <row r="186" spans="1:3" x14ac:dyDescent="0.3">
      <c r="A186" s="179"/>
      <c r="B186" s="114"/>
      <c r="C186" s="114"/>
    </row>
    <row r="187" spans="1:3" x14ac:dyDescent="0.3">
      <c r="A187" s="179"/>
      <c r="B187" s="114"/>
      <c r="C187" s="114"/>
    </row>
    <row r="188" spans="1:3" x14ac:dyDescent="0.3">
      <c r="A188" s="179"/>
      <c r="B188" s="114"/>
      <c r="C188" s="114"/>
    </row>
    <row r="189" spans="1:3" x14ac:dyDescent="0.3">
      <c r="A189" s="179"/>
      <c r="B189" s="114"/>
      <c r="C189" s="114"/>
    </row>
    <row r="190" spans="1:3" x14ac:dyDescent="0.3">
      <c r="A190" s="179"/>
      <c r="B190" s="114"/>
      <c r="C190" s="114"/>
    </row>
    <row r="191" spans="1:3" x14ac:dyDescent="0.3">
      <c r="A191" s="179"/>
      <c r="B191" s="114"/>
      <c r="C191" s="114"/>
    </row>
    <row r="192" spans="1:3" x14ac:dyDescent="0.3">
      <c r="A192" s="179"/>
      <c r="B192" s="114"/>
      <c r="C192" s="114"/>
    </row>
    <row r="193" spans="1:3" x14ac:dyDescent="0.3">
      <c r="A193" s="179"/>
      <c r="B193" s="114"/>
      <c r="C193" s="114"/>
    </row>
    <row r="194" spans="1:3" x14ac:dyDescent="0.3">
      <c r="A194" s="179"/>
      <c r="B194" s="114"/>
      <c r="C194" s="114"/>
    </row>
    <row r="195" spans="1:3" x14ac:dyDescent="0.3">
      <c r="A195" s="179"/>
      <c r="B195" s="114"/>
      <c r="C195" s="114"/>
    </row>
    <row r="196" spans="1:3" x14ac:dyDescent="0.3">
      <c r="A196" s="179"/>
      <c r="B196" s="114"/>
      <c r="C196" s="114"/>
    </row>
    <row r="197" spans="1:3" x14ac:dyDescent="0.3">
      <c r="A197" s="179"/>
      <c r="B197" s="114"/>
      <c r="C197" s="114"/>
    </row>
    <row r="198" spans="1:3" x14ac:dyDescent="0.3">
      <c r="A198" s="179"/>
      <c r="B198" s="114"/>
      <c r="C198" s="114"/>
    </row>
    <row r="199" spans="1:3" x14ac:dyDescent="0.3">
      <c r="A199" s="179"/>
      <c r="B199" s="114"/>
      <c r="C199" s="114"/>
    </row>
    <row r="200" spans="1:3" x14ac:dyDescent="0.3">
      <c r="A200" s="179"/>
      <c r="B200" s="114"/>
      <c r="C200" s="114"/>
    </row>
    <row r="201" spans="1:3" x14ac:dyDescent="0.3">
      <c r="A201" s="179"/>
      <c r="B201" s="114"/>
      <c r="C201" s="114"/>
    </row>
    <row r="202" spans="1:3" x14ac:dyDescent="0.3">
      <c r="A202" s="179"/>
      <c r="B202" s="114"/>
      <c r="C202" s="114"/>
    </row>
    <row r="203" spans="1:3" x14ac:dyDescent="0.3">
      <c r="A203" s="179"/>
      <c r="B203" s="114"/>
      <c r="C203" s="114"/>
    </row>
    <row r="204" spans="1:3" x14ac:dyDescent="0.3">
      <c r="A204" s="179"/>
      <c r="B204" s="114"/>
      <c r="C204" s="114"/>
    </row>
    <row r="205" spans="1:3" x14ac:dyDescent="0.3">
      <c r="A205" s="179"/>
      <c r="B205" s="114"/>
      <c r="C205" s="114"/>
    </row>
    <row r="206" spans="1:3" x14ac:dyDescent="0.3">
      <c r="A206" s="179"/>
      <c r="B206" s="114"/>
      <c r="C206" s="114"/>
    </row>
    <row r="207" spans="1:3" x14ac:dyDescent="0.3">
      <c r="A207" s="179"/>
      <c r="B207" s="114"/>
      <c r="C207" s="114"/>
    </row>
    <row r="208" spans="1:3" x14ac:dyDescent="0.3">
      <c r="A208" s="179"/>
      <c r="B208" s="114"/>
      <c r="C208" s="114"/>
    </row>
    <row r="209" spans="1:3" x14ac:dyDescent="0.3">
      <c r="A209" s="179"/>
      <c r="B209" s="114"/>
      <c r="C209" s="114"/>
    </row>
    <row r="210" spans="1:3" x14ac:dyDescent="0.3">
      <c r="A210" s="179"/>
      <c r="B210" s="114"/>
      <c r="C210" s="114"/>
    </row>
    <row r="211" spans="1:3" x14ac:dyDescent="0.3">
      <c r="A211" s="179"/>
      <c r="B211" s="114"/>
      <c r="C211" s="114"/>
    </row>
    <row r="212" spans="1:3" x14ac:dyDescent="0.3">
      <c r="A212" s="179"/>
      <c r="B212" s="114"/>
      <c r="C212" s="114"/>
    </row>
    <row r="213" spans="1:3" x14ac:dyDescent="0.3">
      <c r="A213" s="179"/>
      <c r="B213" s="114"/>
      <c r="C213" s="114"/>
    </row>
    <row r="214" spans="1:3" x14ac:dyDescent="0.3">
      <c r="A214" s="179"/>
      <c r="B214" s="114"/>
      <c r="C214" s="114"/>
    </row>
    <row r="215" spans="1:3" x14ac:dyDescent="0.3">
      <c r="A215" s="179"/>
      <c r="B215" s="114"/>
      <c r="C215" s="114"/>
    </row>
    <row r="216" spans="1:3" x14ac:dyDescent="0.3">
      <c r="A216" s="179"/>
      <c r="B216" s="114"/>
      <c r="C216" s="114"/>
    </row>
    <row r="217" spans="1:3" x14ac:dyDescent="0.3">
      <c r="A217" s="179"/>
      <c r="B217" s="114"/>
      <c r="C217" s="114"/>
    </row>
    <row r="218" spans="1:3" x14ac:dyDescent="0.3">
      <c r="A218" s="179"/>
      <c r="B218" s="114"/>
      <c r="C218" s="114"/>
    </row>
    <row r="219" spans="1:3" x14ac:dyDescent="0.3">
      <c r="A219" s="179"/>
      <c r="B219" s="114"/>
      <c r="C219" s="114"/>
    </row>
    <row r="220" spans="1:3" x14ac:dyDescent="0.3">
      <c r="A220" s="179"/>
      <c r="B220" s="114"/>
      <c r="C220" s="114"/>
    </row>
    <row r="221" spans="1:3" x14ac:dyDescent="0.3">
      <c r="A221" s="179"/>
      <c r="B221" s="114"/>
      <c r="C221" s="114"/>
    </row>
    <row r="222" spans="1:3" x14ac:dyDescent="0.3">
      <c r="A222" s="179"/>
      <c r="B222" s="114"/>
      <c r="C222" s="114"/>
    </row>
    <row r="223" spans="1:3" x14ac:dyDescent="0.3">
      <c r="A223" s="179"/>
      <c r="B223" s="114"/>
      <c r="C223" s="114"/>
    </row>
    <row r="224" spans="1:3" x14ac:dyDescent="0.3">
      <c r="A224" s="179"/>
      <c r="B224" s="114"/>
      <c r="C224" s="114"/>
    </row>
    <row r="225" spans="1:3" x14ac:dyDescent="0.3">
      <c r="A225" s="179"/>
      <c r="B225" s="114"/>
      <c r="C225" s="114"/>
    </row>
    <row r="226" spans="1:3" x14ac:dyDescent="0.3">
      <c r="A226" s="179"/>
      <c r="B226" s="114"/>
      <c r="C226" s="114"/>
    </row>
    <row r="227" spans="1:3" x14ac:dyDescent="0.3">
      <c r="A227" s="179"/>
      <c r="B227" s="114"/>
      <c r="C227" s="114"/>
    </row>
    <row r="228" spans="1:3" x14ac:dyDescent="0.3">
      <c r="A228" s="179"/>
      <c r="B228" s="114"/>
      <c r="C228" s="114"/>
    </row>
    <row r="229" spans="1:3" x14ac:dyDescent="0.3">
      <c r="A229" s="179"/>
      <c r="B229" s="114"/>
      <c r="C229" s="114"/>
    </row>
    <row r="230" spans="1:3" x14ac:dyDescent="0.3">
      <c r="A230" s="179"/>
      <c r="B230" s="114"/>
      <c r="C230" s="114"/>
    </row>
  </sheetData>
  <sheetProtection selectLockedCells="1"/>
  <protectedRanges>
    <protectedRange sqref="C46" name="Tartomány4"/>
    <protectedRange sqref="C58:C59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P8:AQ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35:AA35"/>
    <mergeCell ref="AB35:AY35"/>
    <mergeCell ref="AZ35:BE35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N8:AO8"/>
    <mergeCell ref="D41:AA41"/>
    <mergeCell ref="AB41:AY41"/>
    <mergeCell ref="AZ41:BE41"/>
    <mergeCell ref="A45:AA45"/>
    <mergeCell ref="A46:AA46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G231"/>
  <sheetViews>
    <sheetView zoomScale="40" zoomScaleNormal="40" workbookViewId="0">
      <pane xSplit="3" ySplit="11" topLeftCell="I105" activePane="bottomRight" state="frozen"/>
      <selection pane="topRight" activeCell="D1" sqref="D1"/>
      <selection pane="bottomLeft" activeCell="A12" sqref="A12"/>
      <selection pane="bottomRight" activeCell="A3" sqref="A3:BE3"/>
    </sheetView>
  </sheetViews>
  <sheetFormatPr defaultColWidth="10.625" defaultRowHeight="15.6" x14ac:dyDescent="0.3"/>
  <cols>
    <col min="1" max="1" width="17.125" style="180" customWidth="1"/>
    <col min="2" max="2" width="7.125" style="115" customWidth="1"/>
    <col min="3" max="3" width="60.375" style="115" customWidth="1"/>
    <col min="4" max="4" width="5.5" style="115" customWidth="1"/>
    <col min="5" max="5" width="6.875" style="115" customWidth="1"/>
    <col min="6" max="6" width="5.5" style="115" customWidth="1"/>
    <col min="7" max="7" width="6.875" style="115" customWidth="1"/>
    <col min="8" max="8" width="5.5" style="115" customWidth="1"/>
    <col min="9" max="9" width="5.625" style="115" bestFit="1" customWidth="1"/>
    <col min="10" max="10" width="5.5" style="115" customWidth="1"/>
    <col min="11" max="11" width="6.875" style="115" customWidth="1"/>
    <col min="12" max="12" width="5.5" style="115" customWidth="1"/>
    <col min="13" max="13" width="6.875" style="115" customWidth="1"/>
    <col min="14" max="14" width="5.5" style="115" customWidth="1"/>
    <col min="15" max="15" width="5.625" style="115" bestFit="1" customWidth="1"/>
    <col min="16" max="16" width="5.5" style="115" bestFit="1" customWidth="1"/>
    <col min="17" max="17" width="6.875" style="115" customWidth="1"/>
    <col min="18" max="18" width="5.5" style="115" bestFit="1" customWidth="1"/>
    <col min="19" max="19" width="6.875" style="115" customWidth="1"/>
    <col min="20" max="20" width="5.5" style="115" customWidth="1"/>
    <col min="21" max="21" width="5.625" style="115" bestFit="1" customWidth="1"/>
    <col min="22" max="22" width="5.5" style="115" bestFit="1" customWidth="1"/>
    <col min="23" max="23" width="6.875" style="115" customWidth="1"/>
    <col min="24" max="24" width="5.5" style="115" bestFit="1" customWidth="1"/>
    <col min="25" max="25" width="6.875" style="115" customWidth="1"/>
    <col min="26" max="26" width="5.5" style="115" customWidth="1"/>
    <col min="27" max="27" width="5.625" style="115" bestFit="1" customWidth="1"/>
    <col min="28" max="28" width="5.5" style="115" customWidth="1"/>
    <col min="29" max="29" width="6.875" style="115" customWidth="1"/>
    <col min="30" max="30" width="5.5" style="115" customWidth="1"/>
    <col min="31" max="31" width="6.875" style="115" customWidth="1"/>
    <col min="32" max="32" width="5.5" style="115" customWidth="1"/>
    <col min="33" max="33" width="5.625" style="115" bestFit="1" customWidth="1"/>
    <col min="34" max="34" width="5.5" style="115" customWidth="1"/>
    <col min="35" max="35" width="6.875" style="115" customWidth="1"/>
    <col min="36" max="36" width="5.5" style="115" customWidth="1"/>
    <col min="37" max="37" width="6.875" style="115" customWidth="1"/>
    <col min="38" max="38" width="5.5" style="115" customWidth="1"/>
    <col min="39" max="39" width="5.625" style="115" bestFit="1" customWidth="1"/>
    <col min="40" max="40" width="5.5" style="115" bestFit="1" customWidth="1"/>
    <col min="41" max="41" width="6.875" style="115" customWidth="1"/>
    <col min="42" max="42" width="5.5" style="115" bestFit="1" customWidth="1"/>
    <col min="43" max="43" width="6.875" style="115" customWidth="1"/>
    <col min="44" max="44" width="5.5" style="115" customWidth="1"/>
    <col min="45" max="45" width="5.625" style="115" bestFit="1" customWidth="1"/>
    <col min="46" max="46" width="5.5" style="115" bestFit="1" customWidth="1"/>
    <col min="47" max="47" width="6.875" style="115" customWidth="1"/>
    <col min="48" max="48" width="5.5" style="115" bestFit="1" customWidth="1"/>
    <col min="49" max="49" width="6.875" style="115" customWidth="1"/>
    <col min="50" max="50" width="5.5" style="115" customWidth="1"/>
    <col min="51" max="51" width="5.625" style="115" bestFit="1" customWidth="1"/>
    <col min="52" max="52" width="6.875" style="115" bestFit="1" customWidth="1"/>
    <col min="53" max="53" width="11" style="115" bestFit="1" customWidth="1"/>
    <col min="54" max="54" width="6.875" style="115" bestFit="1" customWidth="1"/>
    <col min="55" max="55" width="8.125" style="115" bestFit="1" customWidth="1"/>
    <col min="56" max="56" width="6.875" style="115" bestFit="1" customWidth="1"/>
    <col min="57" max="57" width="9" style="115" customWidth="1"/>
    <col min="58" max="58" width="36.5" style="115" customWidth="1"/>
    <col min="59" max="59" width="39" style="115" customWidth="1"/>
    <col min="60" max="16384" width="10.625" style="115"/>
  </cols>
  <sheetData>
    <row r="1" spans="1:59" ht="21.9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</row>
    <row r="2" spans="1:59" ht="21.9" customHeight="1" x14ac:dyDescent="0.25">
      <c r="A2" s="677" t="s">
        <v>563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747"/>
    </row>
    <row r="3" spans="1:59" ht="23.4" x14ac:dyDescent="0.25">
      <c r="A3" s="702" t="s">
        <v>155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</row>
    <row r="4" spans="1:59" s="117" customFormat="1" ht="23.4" x14ac:dyDescent="0.25">
      <c r="A4" s="677" t="s">
        <v>564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</row>
    <row r="5" spans="1:59" ht="24" customHeight="1" thickBot="1" x14ac:dyDescent="0.3">
      <c r="A5" s="676" t="s">
        <v>96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  <c r="AO5" s="676"/>
      <c r="AP5" s="676"/>
      <c r="AQ5" s="676"/>
      <c r="AR5" s="676"/>
      <c r="AS5" s="676"/>
      <c r="AT5" s="676"/>
      <c r="AU5" s="676"/>
      <c r="AV5" s="676"/>
      <c r="AW5" s="676"/>
      <c r="AX5" s="676"/>
      <c r="AY5" s="676"/>
      <c r="AZ5" s="676"/>
      <c r="BA5" s="676"/>
      <c r="BB5" s="676"/>
      <c r="BC5" s="676"/>
      <c r="BD5" s="676"/>
      <c r="BE5" s="676"/>
    </row>
    <row r="6" spans="1:59" ht="15.75" customHeight="1" thickTop="1" thickBot="1" x14ac:dyDescent="0.3">
      <c r="A6" s="722" t="s">
        <v>1</v>
      </c>
      <c r="B6" s="725" t="s">
        <v>2</v>
      </c>
      <c r="C6" s="728" t="s">
        <v>3</v>
      </c>
      <c r="D6" s="693" t="s">
        <v>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3" t="s">
        <v>4</v>
      </c>
      <c r="AC6" s="694"/>
      <c r="AD6" s="694"/>
      <c r="AE6" s="694"/>
      <c r="AF6" s="694"/>
      <c r="AG6" s="694"/>
      <c r="AH6" s="694"/>
      <c r="AI6" s="694"/>
      <c r="AJ6" s="694"/>
      <c r="AK6" s="694"/>
      <c r="AL6" s="694"/>
      <c r="AM6" s="694"/>
      <c r="AN6" s="694"/>
      <c r="AO6" s="694"/>
      <c r="AP6" s="694"/>
      <c r="AQ6" s="694"/>
      <c r="AR6" s="694"/>
      <c r="AS6" s="694"/>
      <c r="AT6" s="694"/>
      <c r="AU6" s="694"/>
      <c r="AV6" s="694"/>
      <c r="AW6" s="694"/>
      <c r="AX6" s="694"/>
      <c r="AY6" s="694"/>
      <c r="AZ6" s="716" t="s">
        <v>5</v>
      </c>
      <c r="BA6" s="717"/>
      <c r="BB6" s="717"/>
      <c r="BC6" s="717"/>
      <c r="BD6" s="717"/>
      <c r="BE6" s="718"/>
      <c r="BF6" s="652" t="s">
        <v>48</v>
      </c>
      <c r="BG6" s="652" t="s">
        <v>49</v>
      </c>
    </row>
    <row r="7" spans="1:59" ht="15.75" customHeight="1" x14ac:dyDescent="0.3">
      <c r="A7" s="723"/>
      <c r="B7" s="726"/>
      <c r="C7" s="729"/>
      <c r="D7" s="695" t="s">
        <v>6</v>
      </c>
      <c r="E7" s="696"/>
      <c r="F7" s="696"/>
      <c r="G7" s="696"/>
      <c r="H7" s="696"/>
      <c r="I7" s="697"/>
      <c r="J7" s="698" t="s">
        <v>7</v>
      </c>
      <c r="K7" s="696"/>
      <c r="L7" s="696"/>
      <c r="M7" s="696"/>
      <c r="N7" s="696"/>
      <c r="O7" s="699"/>
      <c r="P7" s="695" t="s">
        <v>8</v>
      </c>
      <c r="Q7" s="696"/>
      <c r="R7" s="696"/>
      <c r="S7" s="696"/>
      <c r="T7" s="696"/>
      <c r="U7" s="697"/>
      <c r="V7" s="698" t="s">
        <v>9</v>
      </c>
      <c r="W7" s="696"/>
      <c r="X7" s="696"/>
      <c r="Y7" s="696"/>
      <c r="Z7" s="696"/>
      <c r="AA7" s="697"/>
      <c r="AB7" s="695" t="s">
        <v>10</v>
      </c>
      <c r="AC7" s="696"/>
      <c r="AD7" s="696"/>
      <c r="AE7" s="696"/>
      <c r="AF7" s="696"/>
      <c r="AG7" s="697"/>
      <c r="AH7" s="698" t="s">
        <v>11</v>
      </c>
      <c r="AI7" s="696"/>
      <c r="AJ7" s="696"/>
      <c r="AK7" s="696"/>
      <c r="AL7" s="696"/>
      <c r="AM7" s="699"/>
      <c r="AN7" s="695" t="s">
        <v>34</v>
      </c>
      <c r="AO7" s="696"/>
      <c r="AP7" s="696"/>
      <c r="AQ7" s="696"/>
      <c r="AR7" s="696"/>
      <c r="AS7" s="697"/>
      <c r="AT7" s="698" t="s">
        <v>35</v>
      </c>
      <c r="AU7" s="696"/>
      <c r="AV7" s="696"/>
      <c r="AW7" s="696"/>
      <c r="AX7" s="696"/>
      <c r="AY7" s="697"/>
      <c r="AZ7" s="719"/>
      <c r="BA7" s="720"/>
      <c r="BB7" s="720"/>
      <c r="BC7" s="720"/>
      <c r="BD7" s="720"/>
      <c r="BE7" s="721"/>
      <c r="BF7" s="713"/>
      <c r="BG7" s="653"/>
    </row>
    <row r="8" spans="1:59" ht="15.75" customHeight="1" x14ac:dyDescent="0.25">
      <c r="A8" s="723"/>
      <c r="B8" s="726"/>
      <c r="C8" s="729"/>
      <c r="D8" s="685" t="s">
        <v>12</v>
      </c>
      <c r="E8" s="686"/>
      <c r="F8" s="687" t="s">
        <v>13</v>
      </c>
      <c r="G8" s="686"/>
      <c r="H8" s="688" t="s">
        <v>14</v>
      </c>
      <c r="I8" s="690" t="s">
        <v>36</v>
      </c>
      <c r="J8" s="746" t="s">
        <v>12</v>
      </c>
      <c r="K8" s="686"/>
      <c r="L8" s="687" t="s">
        <v>13</v>
      </c>
      <c r="M8" s="686"/>
      <c r="N8" s="688" t="s">
        <v>14</v>
      </c>
      <c r="O8" s="700" t="s">
        <v>36</v>
      </c>
      <c r="P8" s="685" t="s">
        <v>12</v>
      </c>
      <c r="Q8" s="686"/>
      <c r="R8" s="687" t="s">
        <v>13</v>
      </c>
      <c r="S8" s="686"/>
      <c r="T8" s="688" t="s">
        <v>14</v>
      </c>
      <c r="U8" s="690" t="s">
        <v>36</v>
      </c>
      <c r="V8" s="746" t="s">
        <v>12</v>
      </c>
      <c r="W8" s="686"/>
      <c r="X8" s="687" t="s">
        <v>13</v>
      </c>
      <c r="Y8" s="686"/>
      <c r="Z8" s="688" t="s">
        <v>14</v>
      </c>
      <c r="AA8" s="709" t="s">
        <v>36</v>
      </c>
      <c r="AB8" s="685" t="s">
        <v>12</v>
      </c>
      <c r="AC8" s="686"/>
      <c r="AD8" s="687" t="s">
        <v>13</v>
      </c>
      <c r="AE8" s="686"/>
      <c r="AF8" s="688" t="s">
        <v>14</v>
      </c>
      <c r="AG8" s="690" t="s">
        <v>36</v>
      </c>
      <c r="AH8" s="746" t="s">
        <v>12</v>
      </c>
      <c r="AI8" s="686"/>
      <c r="AJ8" s="687" t="s">
        <v>13</v>
      </c>
      <c r="AK8" s="686"/>
      <c r="AL8" s="688" t="s">
        <v>14</v>
      </c>
      <c r="AM8" s="700" t="s">
        <v>36</v>
      </c>
      <c r="AN8" s="685" t="s">
        <v>12</v>
      </c>
      <c r="AO8" s="686"/>
      <c r="AP8" s="687" t="s">
        <v>13</v>
      </c>
      <c r="AQ8" s="686"/>
      <c r="AR8" s="688" t="s">
        <v>14</v>
      </c>
      <c r="AS8" s="690" t="s">
        <v>36</v>
      </c>
      <c r="AT8" s="746" t="s">
        <v>12</v>
      </c>
      <c r="AU8" s="686"/>
      <c r="AV8" s="687" t="s">
        <v>13</v>
      </c>
      <c r="AW8" s="686"/>
      <c r="AX8" s="688" t="s">
        <v>14</v>
      </c>
      <c r="AY8" s="709" t="s">
        <v>36</v>
      </c>
      <c r="AZ8" s="746" t="s">
        <v>12</v>
      </c>
      <c r="BA8" s="686"/>
      <c r="BB8" s="687" t="s">
        <v>13</v>
      </c>
      <c r="BC8" s="686"/>
      <c r="BD8" s="688" t="s">
        <v>14</v>
      </c>
      <c r="BE8" s="705" t="s">
        <v>44</v>
      </c>
      <c r="BF8" s="713"/>
      <c r="BG8" s="653"/>
    </row>
    <row r="9" spans="1:59" ht="80.099999999999994" customHeight="1" thickBot="1" x14ac:dyDescent="0.3">
      <c r="A9" s="724"/>
      <c r="B9" s="727"/>
      <c r="C9" s="730"/>
      <c r="D9" s="119" t="s">
        <v>37</v>
      </c>
      <c r="E9" s="120" t="s">
        <v>38</v>
      </c>
      <c r="F9" s="121" t="s">
        <v>37</v>
      </c>
      <c r="G9" s="120" t="s">
        <v>38</v>
      </c>
      <c r="H9" s="689"/>
      <c r="I9" s="691"/>
      <c r="J9" s="122" t="s">
        <v>37</v>
      </c>
      <c r="K9" s="120" t="s">
        <v>38</v>
      </c>
      <c r="L9" s="121" t="s">
        <v>37</v>
      </c>
      <c r="M9" s="120" t="s">
        <v>38</v>
      </c>
      <c r="N9" s="689"/>
      <c r="O9" s="701"/>
      <c r="P9" s="119" t="s">
        <v>37</v>
      </c>
      <c r="Q9" s="120" t="s">
        <v>38</v>
      </c>
      <c r="R9" s="121" t="s">
        <v>37</v>
      </c>
      <c r="S9" s="120" t="s">
        <v>38</v>
      </c>
      <c r="T9" s="689"/>
      <c r="U9" s="691"/>
      <c r="V9" s="122" t="s">
        <v>37</v>
      </c>
      <c r="W9" s="120" t="s">
        <v>38</v>
      </c>
      <c r="X9" s="121" t="s">
        <v>37</v>
      </c>
      <c r="Y9" s="120" t="s">
        <v>38</v>
      </c>
      <c r="Z9" s="689"/>
      <c r="AA9" s="710"/>
      <c r="AB9" s="119" t="s">
        <v>37</v>
      </c>
      <c r="AC9" s="120" t="s">
        <v>38</v>
      </c>
      <c r="AD9" s="121" t="s">
        <v>37</v>
      </c>
      <c r="AE9" s="120" t="s">
        <v>38</v>
      </c>
      <c r="AF9" s="689"/>
      <c r="AG9" s="691"/>
      <c r="AH9" s="122" t="s">
        <v>37</v>
      </c>
      <c r="AI9" s="120" t="s">
        <v>38</v>
      </c>
      <c r="AJ9" s="121" t="s">
        <v>37</v>
      </c>
      <c r="AK9" s="120" t="s">
        <v>38</v>
      </c>
      <c r="AL9" s="689"/>
      <c r="AM9" s="701"/>
      <c r="AN9" s="119" t="s">
        <v>37</v>
      </c>
      <c r="AO9" s="120" t="s">
        <v>38</v>
      </c>
      <c r="AP9" s="121" t="s">
        <v>37</v>
      </c>
      <c r="AQ9" s="120" t="s">
        <v>38</v>
      </c>
      <c r="AR9" s="689"/>
      <c r="AS9" s="691"/>
      <c r="AT9" s="122" t="s">
        <v>37</v>
      </c>
      <c r="AU9" s="120" t="s">
        <v>38</v>
      </c>
      <c r="AV9" s="121" t="s">
        <v>37</v>
      </c>
      <c r="AW9" s="120" t="s">
        <v>38</v>
      </c>
      <c r="AX9" s="689"/>
      <c r="AY9" s="710"/>
      <c r="AZ9" s="122" t="s">
        <v>37</v>
      </c>
      <c r="BA9" s="120" t="s">
        <v>39</v>
      </c>
      <c r="BB9" s="121" t="s">
        <v>37</v>
      </c>
      <c r="BC9" s="120" t="s">
        <v>39</v>
      </c>
      <c r="BD9" s="689"/>
      <c r="BE9" s="706"/>
      <c r="BF9" s="713"/>
      <c r="BG9" s="653"/>
    </row>
    <row r="10" spans="1:59" s="127" customFormat="1" ht="15.75" customHeight="1" thickBot="1" x14ac:dyDescent="0.35">
      <c r="A10" s="123"/>
      <c r="B10" s="124"/>
      <c r="C10" s="125" t="s">
        <v>55</v>
      </c>
      <c r="D10" s="126">
        <f>SUM(SZAK!D83)</f>
        <v>12</v>
      </c>
      <c r="E10" s="126">
        <f>SUM(SZAK!E83)</f>
        <v>168</v>
      </c>
      <c r="F10" s="126">
        <f>SUM(SZAK!F83)</f>
        <v>20</v>
      </c>
      <c r="G10" s="126">
        <f>SUM(SZAK!G83)</f>
        <v>288</v>
      </c>
      <c r="H10" s="126">
        <f>SUM(SZAK!H83)</f>
        <v>28</v>
      </c>
      <c r="I10" s="126">
        <f>SUM(SZAK!I83)</f>
        <v>0</v>
      </c>
      <c r="J10" s="126">
        <f>SUM(SZAK!J83)</f>
        <v>14</v>
      </c>
      <c r="K10" s="126">
        <f>SUM(SZAK!K83)</f>
        <v>196</v>
      </c>
      <c r="L10" s="126">
        <f>SUM(SZAK!L83)</f>
        <v>20</v>
      </c>
      <c r="M10" s="126">
        <f>SUM(SZAK!M83)</f>
        <v>290</v>
      </c>
      <c r="N10" s="126">
        <f>SUM(SZAK!N83)</f>
        <v>27</v>
      </c>
      <c r="O10" s="126">
        <f>SUM(SZAK!O83)</f>
        <v>0</v>
      </c>
      <c r="P10" s="126">
        <f>SUM(SZAK!P83)</f>
        <v>11</v>
      </c>
      <c r="Q10" s="126">
        <f>SUM(SZAK!Q83)</f>
        <v>154</v>
      </c>
      <c r="R10" s="126">
        <f>SUM(SZAK!R83)</f>
        <v>21</v>
      </c>
      <c r="S10" s="126">
        <f>SUM(SZAK!S83)</f>
        <v>302</v>
      </c>
      <c r="T10" s="126">
        <f>SUM(SZAK!T83)</f>
        <v>31</v>
      </c>
      <c r="U10" s="126">
        <f>SUM(SZAK!U83)</f>
        <v>0</v>
      </c>
      <c r="V10" s="126">
        <f>SUM(SZAK!V83)</f>
        <v>16</v>
      </c>
      <c r="W10" s="126">
        <f>SUM(SZAK!W83)</f>
        <v>224</v>
      </c>
      <c r="X10" s="126">
        <f>SUM(SZAK!X83)</f>
        <v>17</v>
      </c>
      <c r="Y10" s="126">
        <f>SUM(SZAK!Y83)</f>
        <v>238</v>
      </c>
      <c r="Z10" s="126">
        <f>SUM(SZAK!Z83)</f>
        <v>31</v>
      </c>
      <c r="AA10" s="126">
        <f>SUM(SZAK!AA83)</f>
        <v>0</v>
      </c>
      <c r="AB10" s="126">
        <f>SUM(SZAK!AB83)</f>
        <v>3</v>
      </c>
      <c r="AC10" s="126">
        <f>SUM(SZAK!AC83)</f>
        <v>42</v>
      </c>
      <c r="AD10" s="126">
        <f>SUM(SZAK!AD83)</f>
        <v>5</v>
      </c>
      <c r="AE10" s="126">
        <f>SUM(SZAK!AE83)</f>
        <v>70</v>
      </c>
      <c r="AF10" s="126">
        <f>SUM(SZAK!AF83)</f>
        <v>5</v>
      </c>
      <c r="AG10" s="126">
        <f>SUM(SZAK!AG83)</f>
        <v>0</v>
      </c>
      <c r="AH10" s="126">
        <f>SUM(SZAK!AH83)</f>
        <v>4</v>
      </c>
      <c r="AI10" s="126">
        <f>SUM(SZAK!AI83)</f>
        <v>56</v>
      </c>
      <c r="AJ10" s="126">
        <f>SUM(SZAK!AJ83)</f>
        <v>11</v>
      </c>
      <c r="AK10" s="126">
        <f>SUM(SZAK!AK83)</f>
        <v>160</v>
      </c>
      <c r="AL10" s="126">
        <f>SUM(SZAK!AL83)</f>
        <v>13</v>
      </c>
      <c r="AM10" s="126">
        <f>SUM(SZAK!AM83)</f>
        <v>0</v>
      </c>
      <c r="AN10" s="126">
        <f>SUM(SZAK!AN83)</f>
        <v>3</v>
      </c>
      <c r="AO10" s="126">
        <f>SUM(SZAK!AO83)</f>
        <v>42</v>
      </c>
      <c r="AP10" s="126">
        <f>SUM(SZAK!AP83)</f>
        <v>10</v>
      </c>
      <c r="AQ10" s="126">
        <f>SUM(SZAK!AQ83)</f>
        <v>146</v>
      </c>
      <c r="AR10" s="126">
        <f>SUM(SZAK!AR83)</f>
        <v>13</v>
      </c>
      <c r="AS10" s="126">
        <f>SUM(SZAK!AS83)</f>
        <v>0</v>
      </c>
      <c r="AT10" s="126">
        <f>SUM(SZAK!AT83)</f>
        <v>2</v>
      </c>
      <c r="AU10" s="126">
        <f>SUM(SZAK!AU83)</f>
        <v>28</v>
      </c>
      <c r="AV10" s="126">
        <f>SUM(SZAK!AV83)</f>
        <v>20</v>
      </c>
      <c r="AW10" s="126">
        <f>SUM(SZAK!AW83)</f>
        <v>296</v>
      </c>
      <c r="AX10" s="126">
        <f>SUM(SZAK!AX83)</f>
        <v>17</v>
      </c>
      <c r="AY10" s="126">
        <f>SUM(SZAK!AY83)</f>
        <v>0</v>
      </c>
      <c r="AZ10" s="126">
        <f>SUM(SZAK!AZ83)</f>
        <v>65</v>
      </c>
      <c r="BA10" s="126">
        <f>SUM(SZAK!BA83)</f>
        <v>910</v>
      </c>
      <c r="BB10" s="126">
        <f>SUM(SZAK!BB83)</f>
        <v>124</v>
      </c>
      <c r="BC10" s="126">
        <f>SUM(SZAK!BC83)</f>
        <v>1778</v>
      </c>
      <c r="BD10" s="126">
        <f>SUM(SZAK!BD83)</f>
        <v>165</v>
      </c>
      <c r="BE10" s="126">
        <f>SUM(SZAK!BE83)</f>
        <v>189</v>
      </c>
      <c r="BF10" s="198"/>
      <c r="BG10" s="198"/>
    </row>
    <row r="11" spans="1:59" s="127" customFormat="1" ht="15.75" customHeight="1" x14ac:dyDescent="0.3">
      <c r="A11" s="128" t="s">
        <v>7</v>
      </c>
      <c r="B11" s="129"/>
      <c r="C11" s="130" t="s">
        <v>51</v>
      </c>
      <c r="D11" s="131"/>
      <c r="E11" s="132"/>
      <c r="F11" s="133"/>
      <c r="G11" s="132"/>
      <c r="H11" s="133"/>
      <c r="I11" s="134"/>
      <c r="J11" s="133"/>
      <c r="K11" s="132"/>
      <c r="L11" s="133"/>
      <c r="M11" s="132"/>
      <c r="N11" s="133"/>
      <c r="O11" s="134"/>
      <c r="P11" s="133"/>
      <c r="Q11" s="132"/>
      <c r="R11" s="133"/>
      <c r="S11" s="132"/>
      <c r="T11" s="133"/>
      <c r="U11" s="134"/>
      <c r="V11" s="133"/>
      <c r="W11" s="132"/>
      <c r="X11" s="133"/>
      <c r="Y11" s="132"/>
      <c r="Z11" s="133"/>
      <c r="AA11" s="135"/>
      <c r="AB11" s="131"/>
      <c r="AC11" s="132"/>
      <c r="AD11" s="133"/>
      <c r="AE11" s="132"/>
      <c r="AF11" s="133"/>
      <c r="AG11" s="134"/>
      <c r="AH11" s="133"/>
      <c r="AI11" s="132"/>
      <c r="AJ11" s="133"/>
      <c r="AK11" s="132"/>
      <c r="AL11" s="133"/>
      <c r="AM11" s="134"/>
      <c r="AN11" s="133"/>
      <c r="AO11" s="132"/>
      <c r="AP11" s="133"/>
      <c r="AQ11" s="132"/>
      <c r="AR11" s="133"/>
      <c r="AS11" s="134"/>
      <c r="AT11" s="133"/>
      <c r="AU11" s="132"/>
      <c r="AV11" s="133"/>
      <c r="AW11" s="132"/>
      <c r="AX11" s="133"/>
      <c r="AY11" s="135"/>
      <c r="AZ11" s="136"/>
      <c r="BA11" s="136"/>
      <c r="BB11" s="136"/>
      <c r="BC11" s="136"/>
      <c r="BD11" s="136"/>
      <c r="BE11" s="137"/>
      <c r="BF11" s="199"/>
      <c r="BG11" s="199"/>
    </row>
    <row r="12" spans="1:59" ht="15.75" customHeight="1" x14ac:dyDescent="0.3">
      <c r="A12" s="496" t="s">
        <v>387</v>
      </c>
      <c r="B12" s="50" t="s">
        <v>31</v>
      </c>
      <c r="C12" s="240" t="s">
        <v>447</v>
      </c>
      <c r="D12" s="252"/>
      <c r="E12" s="253" t="str">
        <f t="shared" ref="E12:E33" si="0">IF(D12*14=0,"",D12*14)</f>
        <v/>
      </c>
      <c r="F12" s="252"/>
      <c r="G12" s="253" t="str">
        <f>IF(F12*14=0,"",F12*14)</f>
        <v/>
      </c>
      <c r="H12" s="252"/>
      <c r="I12" s="254"/>
      <c r="J12" s="255"/>
      <c r="K12" s="253" t="str">
        <f t="shared" ref="K12:K33" si="1">IF(J12*14=0,"",J12*14)</f>
        <v/>
      </c>
      <c r="L12" s="256"/>
      <c r="M12" s="253" t="str">
        <f t="shared" ref="M12:M33" si="2">IF(L12*14=0,"",L12*14)</f>
        <v/>
      </c>
      <c r="N12" s="256"/>
      <c r="O12" s="257"/>
      <c r="P12" s="256"/>
      <c r="Q12" s="253" t="str">
        <f t="shared" ref="Q12:Q33" si="3">IF(P12*14=0,"",P12*14)</f>
        <v/>
      </c>
      <c r="R12" s="256"/>
      <c r="S12" s="253" t="str">
        <f t="shared" ref="S12:S33" si="4">IF(R12*14=0,"",R12*14)</f>
        <v/>
      </c>
      <c r="T12" s="256"/>
      <c r="U12" s="258"/>
      <c r="V12" s="255"/>
      <c r="W12" s="253" t="str">
        <f t="shared" ref="W12:W33" si="5">IF(V12*14=0,"",V12*14)</f>
        <v/>
      </c>
      <c r="X12" s="256"/>
      <c r="Y12" s="253" t="str">
        <f t="shared" ref="Y12:Y33" si="6">IF(X12*14=0,"",X12*14)</f>
        <v/>
      </c>
      <c r="Z12" s="256"/>
      <c r="AA12" s="257"/>
      <c r="AB12" s="256">
        <v>2</v>
      </c>
      <c r="AC12" s="253">
        <f t="shared" ref="AC12:AE32" si="7">IF(AB12*14=0,"",AB12*14)</f>
        <v>28</v>
      </c>
      <c r="AD12" s="256">
        <v>3</v>
      </c>
      <c r="AE12" s="253">
        <f t="shared" si="7"/>
        <v>42</v>
      </c>
      <c r="AF12" s="256">
        <v>3</v>
      </c>
      <c r="AG12" s="258" t="s">
        <v>67</v>
      </c>
      <c r="AH12" s="259"/>
      <c r="AI12" s="253" t="str">
        <f t="shared" ref="AI12:AK33" si="8">IF(AH12*14=0,"",AH12*14)</f>
        <v/>
      </c>
      <c r="AJ12" s="260"/>
      <c r="AK12" s="253" t="str">
        <f t="shared" si="8"/>
        <v/>
      </c>
      <c r="AL12" s="260"/>
      <c r="AM12" s="257"/>
      <c r="AN12" s="259"/>
      <c r="AO12" s="253" t="str">
        <f t="shared" ref="AO12:AO33" si="9">IF(AN12*14=0,"",AN12*14)</f>
        <v/>
      </c>
      <c r="AP12" s="261"/>
      <c r="AQ12" s="253" t="str">
        <f t="shared" ref="AQ12:AQ33" si="10">IF(AP12*14=0,"",AP12*14)</f>
        <v/>
      </c>
      <c r="AR12" s="261"/>
      <c r="AS12" s="262"/>
      <c r="AT12" s="260"/>
      <c r="AU12" s="253" t="str">
        <f t="shared" ref="AU12:AU33" si="11">IF(AT12*14=0,"",AT12*14)</f>
        <v/>
      </c>
      <c r="AV12" s="260"/>
      <c r="AW12" s="253" t="str">
        <f t="shared" ref="AW12:AW33" si="12">IF(AV12*14=0,"",AV12*14)</f>
        <v/>
      </c>
      <c r="AX12" s="260"/>
      <c r="AY12" s="256"/>
      <c r="AZ12" s="263">
        <f t="shared" ref="AZ12:AZ33" si="13">IF(D12+J12+P12+V12+AB12+AH12+AN12+AT12=0,"",D12+J12+P12+V12+AB12+AH12+AN12+AT12)</f>
        <v>2</v>
      </c>
      <c r="BA12" s="253">
        <f t="shared" ref="BA12:BA33" si="14">IF((D12+J12+P12+V12+AB12+AH12+AN12+AT12)*14=0,"",(D12+J12+P12+V12+AB12+AH12+AN12+AT12)*14)</f>
        <v>28</v>
      </c>
      <c r="BB12" s="264">
        <f t="shared" ref="BB12:BB33" si="15">IF(F12+L12+R12+X12+AD12+AJ12+AP12+AV12=0,"",F12+L12+R12+X12+AD12+AJ12+AP12+AV12)</f>
        <v>3</v>
      </c>
      <c r="BC12" s="253">
        <f t="shared" ref="BC12:BC33" si="16">IF((L12+F12+R12+X12+AD12+AJ12+AP12+AV12)*14=0,"",(L12+F12+R12+X12+AD12+AJ12+AP12+AV12)*14)</f>
        <v>42</v>
      </c>
      <c r="BD12" s="264">
        <f t="shared" ref="BD12:BD33" si="17">IF(N12+H12+T12+Z12+AF12+AL12+AR12+AX12=0,"",N12+H12+T12+Z12+AF12+AL12+AR12+AX12)</f>
        <v>3</v>
      </c>
      <c r="BE12" s="265">
        <f t="shared" ref="BE12:BE33" si="18">IF(D12+F12+L12+J12+P12+R12+V12+X12+AB12+AD12+AH12+AJ12+AN12+AP12+AT12+AV12=0,"",D12+F12+L12+J12+P12+R12+V12+X12+AB12+AD12+AH12+AJ12+AN12+AP12+AT12+AV12)</f>
        <v>5</v>
      </c>
      <c r="BF12" s="518" t="s">
        <v>481</v>
      </c>
      <c r="BG12" s="303" t="s">
        <v>148</v>
      </c>
    </row>
    <row r="13" spans="1:59" ht="15.75" customHeight="1" x14ac:dyDescent="0.3">
      <c r="A13" s="496" t="s">
        <v>388</v>
      </c>
      <c r="B13" s="50" t="s">
        <v>31</v>
      </c>
      <c r="C13" s="241" t="s">
        <v>156</v>
      </c>
      <c r="D13" s="252"/>
      <c r="E13" s="253" t="str">
        <f t="shared" si="0"/>
        <v/>
      </c>
      <c r="F13" s="252"/>
      <c r="G13" s="253" t="str">
        <f t="shared" ref="G13:G33" si="19">IF(F13*14=0,"",F13*14)</f>
        <v/>
      </c>
      <c r="H13" s="252"/>
      <c r="I13" s="254"/>
      <c r="J13" s="255"/>
      <c r="K13" s="253" t="str">
        <f t="shared" si="1"/>
        <v/>
      </c>
      <c r="L13" s="256"/>
      <c r="M13" s="253" t="str">
        <f t="shared" si="2"/>
        <v/>
      </c>
      <c r="N13" s="256"/>
      <c r="O13" s="257"/>
      <c r="P13" s="256"/>
      <c r="Q13" s="253" t="str">
        <f t="shared" si="3"/>
        <v/>
      </c>
      <c r="R13" s="256"/>
      <c r="S13" s="253" t="str">
        <f t="shared" si="4"/>
        <v/>
      </c>
      <c r="T13" s="256"/>
      <c r="U13" s="258"/>
      <c r="V13" s="255"/>
      <c r="W13" s="253" t="str">
        <f t="shared" si="5"/>
        <v/>
      </c>
      <c r="X13" s="256"/>
      <c r="Y13" s="253" t="str">
        <f t="shared" si="6"/>
        <v/>
      </c>
      <c r="Z13" s="256"/>
      <c r="AA13" s="257"/>
      <c r="AB13" s="256">
        <v>4</v>
      </c>
      <c r="AC13" s="253">
        <f t="shared" si="7"/>
        <v>56</v>
      </c>
      <c r="AD13" s="256">
        <v>2</v>
      </c>
      <c r="AE13" s="253">
        <f t="shared" si="7"/>
        <v>28</v>
      </c>
      <c r="AF13" s="256">
        <v>5</v>
      </c>
      <c r="AG13" s="258" t="s">
        <v>79</v>
      </c>
      <c r="AH13" s="255"/>
      <c r="AI13" s="253" t="str">
        <f t="shared" si="8"/>
        <v/>
      </c>
      <c r="AJ13" s="256"/>
      <c r="AK13" s="253" t="str">
        <f t="shared" si="8"/>
        <v/>
      </c>
      <c r="AL13" s="256"/>
      <c r="AM13" s="257"/>
      <c r="AN13" s="255"/>
      <c r="AO13" s="253" t="str">
        <f t="shared" si="9"/>
        <v/>
      </c>
      <c r="AP13" s="266"/>
      <c r="AQ13" s="253" t="str">
        <f t="shared" si="10"/>
        <v/>
      </c>
      <c r="AR13" s="266"/>
      <c r="AS13" s="262"/>
      <c r="AT13" s="256"/>
      <c r="AU13" s="253" t="str">
        <f t="shared" si="11"/>
        <v/>
      </c>
      <c r="AV13" s="256"/>
      <c r="AW13" s="253" t="str">
        <f t="shared" si="12"/>
        <v/>
      </c>
      <c r="AX13" s="256"/>
      <c r="AY13" s="256"/>
      <c r="AZ13" s="263">
        <f t="shared" si="13"/>
        <v>4</v>
      </c>
      <c r="BA13" s="253">
        <f t="shared" si="14"/>
        <v>56</v>
      </c>
      <c r="BB13" s="264">
        <f t="shared" si="15"/>
        <v>2</v>
      </c>
      <c r="BC13" s="253">
        <f t="shared" si="16"/>
        <v>28</v>
      </c>
      <c r="BD13" s="264">
        <f t="shared" si="17"/>
        <v>5</v>
      </c>
      <c r="BE13" s="265">
        <f t="shared" si="18"/>
        <v>6</v>
      </c>
      <c r="BF13" s="518" t="s">
        <v>480</v>
      </c>
      <c r="BG13" s="303" t="s">
        <v>418</v>
      </c>
    </row>
    <row r="14" spans="1:59" ht="15.75" customHeight="1" x14ac:dyDescent="0.3">
      <c r="A14" s="496" t="s">
        <v>389</v>
      </c>
      <c r="B14" s="50" t="s">
        <v>31</v>
      </c>
      <c r="C14" s="241" t="s">
        <v>157</v>
      </c>
      <c r="D14" s="252"/>
      <c r="E14" s="253" t="str">
        <f t="shared" si="0"/>
        <v/>
      </c>
      <c r="F14" s="252"/>
      <c r="G14" s="253" t="str">
        <f t="shared" si="19"/>
        <v/>
      </c>
      <c r="H14" s="252"/>
      <c r="I14" s="254"/>
      <c r="J14" s="255"/>
      <c r="K14" s="253" t="str">
        <f t="shared" si="1"/>
        <v/>
      </c>
      <c r="L14" s="256"/>
      <c r="M14" s="253" t="str">
        <f t="shared" si="2"/>
        <v/>
      </c>
      <c r="N14" s="256"/>
      <c r="O14" s="257"/>
      <c r="P14" s="256"/>
      <c r="Q14" s="253" t="str">
        <f t="shared" si="3"/>
        <v/>
      </c>
      <c r="R14" s="256"/>
      <c r="S14" s="253" t="str">
        <f t="shared" si="4"/>
        <v/>
      </c>
      <c r="T14" s="256"/>
      <c r="U14" s="258"/>
      <c r="V14" s="255"/>
      <c r="W14" s="253" t="str">
        <f t="shared" si="5"/>
        <v/>
      </c>
      <c r="X14" s="256"/>
      <c r="Y14" s="253" t="str">
        <f t="shared" si="6"/>
        <v/>
      </c>
      <c r="Z14" s="256"/>
      <c r="AA14" s="257"/>
      <c r="AB14" s="256">
        <v>3</v>
      </c>
      <c r="AC14" s="253">
        <f t="shared" si="7"/>
        <v>42</v>
      </c>
      <c r="AD14" s="256">
        <v>3</v>
      </c>
      <c r="AE14" s="253">
        <f t="shared" si="7"/>
        <v>42</v>
      </c>
      <c r="AF14" s="256">
        <v>5</v>
      </c>
      <c r="AG14" s="258" t="s">
        <v>15</v>
      </c>
      <c r="AH14" s="255"/>
      <c r="AI14" s="253" t="str">
        <f t="shared" si="8"/>
        <v/>
      </c>
      <c r="AJ14" s="256"/>
      <c r="AK14" s="253" t="str">
        <f t="shared" si="8"/>
        <v/>
      </c>
      <c r="AL14" s="256"/>
      <c r="AM14" s="257"/>
      <c r="AN14" s="255"/>
      <c r="AO14" s="253" t="str">
        <f t="shared" si="9"/>
        <v/>
      </c>
      <c r="AP14" s="266"/>
      <c r="AQ14" s="253" t="str">
        <f t="shared" si="10"/>
        <v/>
      </c>
      <c r="AR14" s="266"/>
      <c r="AS14" s="262"/>
      <c r="AT14" s="256"/>
      <c r="AU14" s="253" t="str">
        <f t="shared" si="11"/>
        <v/>
      </c>
      <c r="AV14" s="256"/>
      <c r="AW14" s="253" t="str">
        <f t="shared" si="12"/>
        <v/>
      </c>
      <c r="AX14" s="256"/>
      <c r="AY14" s="256"/>
      <c r="AZ14" s="263">
        <f t="shared" si="13"/>
        <v>3</v>
      </c>
      <c r="BA14" s="253">
        <f t="shared" si="14"/>
        <v>42</v>
      </c>
      <c r="BB14" s="264">
        <f t="shared" si="15"/>
        <v>3</v>
      </c>
      <c r="BC14" s="253">
        <f t="shared" si="16"/>
        <v>42</v>
      </c>
      <c r="BD14" s="264">
        <f t="shared" si="17"/>
        <v>5</v>
      </c>
      <c r="BE14" s="265">
        <f t="shared" si="18"/>
        <v>6</v>
      </c>
      <c r="BF14" s="518" t="s">
        <v>480</v>
      </c>
      <c r="BG14" s="303" t="s">
        <v>418</v>
      </c>
    </row>
    <row r="15" spans="1:59" ht="15.75" customHeight="1" x14ac:dyDescent="0.3">
      <c r="A15" s="496" t="s">
        <v>390</v>
      </c>
      <c r="B15" s="50" t="s">
        <v>31</v>
      </c>
      <c r="C15" s="241" t="s">
        <v>158</v>
      </c>
      <c r="D15" s="252"/>
      <c r="E15" s="253" t="str">
        <f t="shared" si="0"/>
        <v/>
      </c>
      <c r="F15" s="252"/>
      <c r="G15" s="253" t="str">
        <f t="shared" si="19"/>
        <v/>
      </c>
      <c r="H15" s="252"/>
      <c r="I15" s="254"/>
      <c r="J15" s="255"/>
      <c r="K15" s="253" t="str">
        <f t="shared" si="1"/>
        <v/>
      </c>
      <c r="L15" s="256"/>
      <c r="M15" s="253" t="str">
        <f t="shared" si="2"/>
        <v/>
      </c>
      <c r="N15" s="256"/>
      <c r="O15" s="257"/>
      <c r="P15" s="256"/>
      <c r="Q15" s="253" t="str">
        <f t="shared" si="3"/>
        <v/>
      </c>
      <c r="R15" s="256"/>
      <c r="S15" s="253" t="str">
        <f t="shared" si="4"/>
        <v/>
      </c>
      <c r="T15" s="256"/>
      <c r="U15" s="258"/>
      <c r="V15" s="255"/>
      <c r="W15" s="253" t="str">
        <f t="shared" si="5"/>
        <v/>
      </c>
      <c r="X15" s="256"/>
      <c r="Y15" s="253" t="str">
        <f t="shared" si="6"/>
        <v/>
      </c>
      <c r="Z15" s="256"/>
      <c r="AA15" s="257"/>
      <c r="AB15" s="256">
        <v>1</v>
      </c>
      <c r="AC15" s="253">
        <f t="shared" si="7"/>
        <v>14</v>
      </c>
      <c r="AD15" s="256">
        <v>1</v>
      </c>
      <c r="AE15" s="253">
        <f t="shared" si="7"/>
        <v>14</v>
      </c>
      <c r="AF15" s="256">
        <v>2</v>
      </c>
      <c r="AG15" s="258" t="s">
        <v>79</v>
      </c>
      <c r="AH15" s="255"/>
      <c r="AI15" s="253" t="str">
        <f t="shared" si="8"/>
        <v/>
      </c>
      <c r="AJ15" s="256"/>
      <c r="AK15" s="253" t="str">
        <f t="shared" si="8"/>
        <v/>
      </c>
      <c r="AL15" s="256"/>
      <c r="AM15" s="257"/>
      <c r="AN15" s="255"/>
      <c r="AO15" s="253" t="str">
        <f t="shared" si="9"/>
        <v/>
      </c>
      <c r="AP15" s="266"/>
      <c r="AQ15" s="253" t="str">
        <f t="shared" si="10"/>
        <v/>
      </c>
      <c r="AR15" s="266"/>
      <c r="AS15" s="262"/>
      <c r="AT15" s="256"/>
      <c r="AU15" s="253" t="str">
        <f t="shared" si="11"/>
        <v/>
      </c>
      <c r="AV15" s="256"/>
      <c r="AW15" s="253" t="str">
        <f t="shared" si="12"/>
        <v/>
      </c>
      <c r="AX15" s="256"/>
      <c r="AY15" s="256"/>
      <c r="AZ15" s="263">
        <f t="shared" si="13"/>
        <v>1</v>
      </c>
      <c r="BA15" s="253">
        <f t="shared" si="14"/>
        <v>14</v>
      </c>
      <c r="BB15" s="264">
        <f t="shared" si="15"/>
        <v>1</v>
      </c>
      <c r="BC15" s="253">
        <f t="shared" si="16"/>
        <v>14</v>
      </c>
      <c r="BD15" s="264">
        <f t="shared" si="17"/>
        <v>2</v>
      </c>
      <c r="BE15" s="265">
        <f t="shared" si="18"/>
        <v>2</v>
      </c>
      <c r="BF15" s="518" t="s">
        <v>480</v>
      </c>
      <c r="BG15" s="303" t="s">
        <v>337</v>
      </c>
    </row>
    <row r="16" spans="1:59" ht="15.75" customHeight="1" x14ac:dyDescent="0.3">
      <c r="A16" s="495" t="s">
        <v>198</v>
      </c>
      <c r="B16" s="50" t="s">
        <v>31</v>
      </c>
      <c r="C16" s="241" t="s">
        <v>159</v>
      </c>
      <c r="D16" s="252"/>
      <c r="E16" s="253" t="str">
        <f t="shared" si="0"/>
        <v/>
      </c>
      <c r="F16" s="252"/>
      <c r="G16" s="253" t="str">
        <f t="shared" si="19"/>
        <v/>
      </c>
      <c r="H16" s="252"/>
      <c r="I16" s="254"/>
      <c r="J16" s="255"/>
      <c r="K16" s="253" t="str">
        <f t="shared" si="1"/>
        <v/>
      </c>
      <c r="L16" s="256"/>
      <c r="M16" s="253" t="str">
        <f t="shared" si="2"/>
        <v/>
      </c>
      <c r="N16" s="256"/>
      <c r="O16" s="257"/>
      <c r="P16" s="256"/>
      <c r="Q16" s="253" t="str">
        <f t="shared" si="3"/>
        <v/>
      </c>
      <c r="R16" s="256"/>
      <c r="S16" s="253" t="str">
        <f t="shared" si="4"/>
        <v/>
      </c>
      <c r="T16" s="256"/>
      <c r="U16" s="258"/>
      <c r="V16" s="255"/>
      <c r="W16" s="253" t="str">
        <f t="shared" si="5"/>
        <v/>
      </c>
      <c r="X16" s="256"/>
      <c r="Y16" s="253" t="str">
        <f t="shared" si="6"/>
        <v/>
      </c>
      <c r="Z16" s="256"/>
      <c r="AA16" s="257"/>
      <c r="AB16" s="256">
        <v>2</v>
      </c>
      <c r="AC16" s="253">
        <f t="shared" si="7"/>
        <v>28</v>
      </c>
      <c r="AD16" s="256">
        <v>2</v>
      </c>
      <c r="AE16" s="253">
        <f t="shared" si="7"/>
        <v>28</v>
      </c>
      <c r="AF16" s="256">
        <v>5</v>
      </c>
      <c r="AG16" s="258" t="s">
        <v>67</v>
      </c>
      <c r="AH16" s="255"/>
      <c r="AI16" s="253" t="str">
        <f t="shared" si="8"/>
        <v/>
      </c>
      <c r="AJ16" s="256"/>
      <c r="AK16" s="253" t="str">
        <f t="shared" si="8"/>
        <v/>
      </c>
      <c r="AL16" s="256"/>
      <c r="AM16" s="257"/>
      <c r="AN16" s="255"/>
      <c r="AO16" s="253" t="str">
        <f t="shared" si="9"/>
        <v/>
      </c>
      <c r="AP16" s="266"/>
      <c r="AQ16" s="253" t="str">
        <f t="shared" si="10"/>
        <v/>
      </c>
      <c r="AR16" s="266"/>
      <c r="AS16" s="262"/>
      <c r="AT16" s="256"/>
      <c r="AU16" s="253" t="str">
        <f t="shared" si="11"/>
        <v/>
      </c>
      <c r="AV16" s="256"/>
      <c r="AW16" s="253" t="str">
        <f t="shared" si="12"/>
        <v/>
      </c>
      <c r="AX16" s="256"/>
      <c r="AY16" s="256"/>
      <c r="AZ16" s="263">
        <f t="shared" si="13"/>
        <v>2</v>
      </c>
      <c r="BA16" s="253">
        <f t="shared" si="14"/>
        <v>28</v>
      </c>
      <c r="BB16" s="264">
        <f t="shared" si="15"/>
        <v>2</v>
      </c>
      <c r="BC16" s="253">
        <f t="shared" si="16"/>
        <v>28</v>
      </c>
      <c r="BD16" s="264">
        <f t="shared" si="17"/>
        <v>5</v>
      </c>
      <c r="BE16" s="265">
        <f t="shared" si="18"/>
        <v>4</v>
      </c>
      <c r="BF16" s="518" t="s">
        <v>178</v>
      </c>
      <c r="BG16" s="303" t="s">
        <v>261</v>
      </c>
    </row>
    <row r="17" spans="1:59" ht="15.75" customHeight="1" x14ac:dyDescent="0.3">
      <c r="A17" s="531" t="s">
        <v>500</v>
      </c>
      <c r="B17" s="50" t="s">
        <v>31</v>
      </c>
      <c r="C17" s="242" t="s">
        <v>160</v>
      </c>
      <c r="D17" s="252"/>
      <c r="E17" s="253" t="str">
        <f t="shared" si="0"/>
        <v/>
      </c>
      <c r="F17" s="252"/>
      <c r="G17" s="253" t="str">
        <f t="shared" si="19"/>
        <v/>
      </c>
      <c r="H17" s="252"/>
      <c r="I17" s="254"/>
      <c r="J17" s="255"/>
      <c r="K17" s="253" t="str">
        <f t="shared" si="1"/>
        <v/>
      </c>
      <c r="L17" s="256"/>
      <c r="M17" s="253" t="str">
        <f t="shared" si="2"/>
        <v/>
      </c>
      <c r="N17" s="256"/>
      <c r="O17" s="257"/>
      <c r="P17" s="256"/>
      <c r="Q17" s="253" t="str">
        <f t="shared" si="3"/>
        <v/>
      </c>
      <c r="R17" s="256"/>
      <c r="S17" s="253" t="str">
        <f t="shared" si="4"/>
        <v/>
      </c>
      <c r="T17" s="256"/>
      <c r="U17" s="258"/>
      <c r="V17" s="255"/>
      <c r="W17" s="253" t="str">
        <f t="shared" si="5"/>
        <v/>
      </c>
      <c r="X17" s="256"/>
      <c r="Y17" s="253" t="str">
        <f t="shared" si="6"/>
        <v/>
      </c>
      <c r="Z17" s="256"/>
      <c r="AA17" s="257"/>
      <c r="AB17" s="256">
        <v>1</v>
      </c>
      <c r="AC17" s="253">
        <f t="shared" si="7"/>
        <v>14</v>
      </c>
      <c r="AD17" s="256">
        <v>2</v>
      </c>
      <c r="AE17" s="253">
        <f t="shared" si="7"/>
        <v>28</v>
      </c>
      <c r="AF17" s="256">
        <v>2</v>
      </c>
      <c r="AG17" s="258" t="s">
        <v>67</v>
      </c>
      <c r="AH17" s="255"/>
      <c r="AI17" s="253" t="str">
        <f t="shared" si="8"/>
        <v/>
      </c>
      <c r="AJ17" s="256"/>
      <c r="AK17" s="253" t="str">
        <f t="shared" si="8"/>
        <v/>
      </c>
      <c r="AL17" s="256"/>
      <c r="AM17" s="257"/>
      <c r="AN17" s="255"/>
      <c r="AO17" s="253" t="str">
        <f t="shared" si="9"/>
        <v/>
      </c>
      <c r="AP17" s="266"/>
      <c r="AQ17" s="253" t="str">
        <f t="shared" si="10"/>
        <v/>
      </c>
      <c r="AR17" s="266"/>
      <c r="AS17" s="262"/>
      <c r="AT17" s="256"/>
      <c r="AU17" s="253" t="str">
        <f t="shared" si="11"/>
        <v/>
      </c>
      <c r="AV17" s="256"/>
      <c r="AW17" s="253" t="str">
        <f t="shared" si="12"/>
        <v/>
      </c>
      <c r="AX17" s="256"/>
      <c r="AY17" s="256"/>
      <c r="AZ17" s="263">
        <f t="shared" si="13"/>
        <v>1</v>
      </c>
      <c r="BA17" s="253">
        <f t="shared" si="14"/>
        <v>14</v>
      </c>
      <c r="BB17" s="264">
        <f t="shared" si="15"/>
        <v>2</v>
      </c>
      <c r="BC17" s="253">
        <f t="shared" si="16"/>
        <v>28</v>
      </c>
      <c r="BD17" s="264">
        <f t="shared" si="17"/>
        <v>2</v>
      </c>
      <c r="BE17" s="265">
        <f t="shared" si="18"/>
        <v>3</v>
      </c>
      <c r="BF17" s="518" t="s">
        <v>482</v>
      </c>
      <c r="BG17" s="303" t="s">
        <v>479</v>
      </c>
    </row>
    <row r="18" spans="1:59" ht="15.75" customHeight="1" x14ac:dyDescent="0.3">
      <c r="A18" s="496" t="s">
        <v>391</v>
      </c>
      <c r="B18" s="50" t="s">
        <v>31</v>
      </c>
      <c r="C18" s="241" t="s">
        <v>161</v>
      </c>
      <c r="D18" s="252"/>
      <c r="E18" s="253" t="str">
        <f t="shared" si="0"/>
        <v/>
      </c>
      <c r="F18" s="252"/>
      <c r="G18" s="253" t="str">
        <f t="shared" si="19"/>
        <v/>
      </c>
      <c r="H18" s="252"/>
      <c r="I18" s="254"/>
      <c r="J18" s="255"/>
      <c r="K18" s="253" t="str">
        <f t="shared" si="1"/>
        <v/>
      </c>
      <c r="L18" s="256"/>
      <c r="M18" s="253" t="str">
        <f t="shared" si="2"/>
        <v/>
      </c>
      <c r="N18" s="256"/>
      <c r="O18" s="257"/>
      <c r="P18" s="256"/>
      <c r="Q18" s="253" t="str">
        <f t="shared" si="3"/>
        <v/>
      </c>
      <c r="R18" s="256"/>
      <c r="S18" s="253" t="str">
        <f t="shared" si="4"/>
        <v/>
      </c>
      <c r="T18" s="256"/>
      <c r="U18" s="258"/>
      <c r="V18" s="255"/>
      <c r="W18" s="253" t="str">
        <f t="shared" si="5"/>
        <v/>
      </c>
      <c r="X18" s="256"/>
      <c r="Y18" s="253" t="str">
        <f t="shared" si="6"/>
        <v/>
      </c>
      <c r="Z18" s="256"/>
      <c r="AA18" s="257"/>
      <c r="AB18" s="256"/>
      <c r="AC18" s="253" t="str">
        <f t="shared" si="7"/>
        <v/>
      </c>
      <c r="AD18" s="256"/>
      <c r="AE18" s="253" t="str">
        <f t="shared" si="7"/>
        <v/>
      </c>
      <c r="AF18" s="252"/>
      <c r="AG18" s="258"/>
      <c r="AH18" s="255">
        <v>2</v>
      </c>
      <c r="AI18" s="253">
        <f t="shared" si="8"/>
        <v>28</v>
      </c>
      <c r="AJ18" s="256">
        <v>2</v>
      </c>
      <c r="AK18" s="253">
        <f t="shared" si="8"/>
        <v>28</v>
      </c>
      <c r="AL18" s="267">
        <v>3</v>
      </c>
      <c r="AM18" s="268" t="s">
        <v>15</v>
      </c>
      <c r="AN18" s="255"/>
      <c r="AO18" s="253" t="str">
        <f t="shared" si="9"/>
        <v/>
      </c>
      <c r="AP18" s="266"/>
      <c r="AQ18" s="253" t="str">
        <f t="shared" si="10"/>
        <v/>
      </c>
      <c r="AR18" s="266"/>
      <c r="AS18" s="262"/>
      <c r="AT18" s="256"/>
      <c r="AU18" s="253" t="str">
        <f t="shared" si="11"/>
        <v/>
      </c>
      <c r="AV18" s="256"/>
      <c r="AW18" s="253" t="str">
        <f t="shared" si="12"/>
        <v/>
      </c>
      <c r="AX18" s="256"/>
      <c r="AY18" s="256"/>
      <c r="AZ18" s="263">
        <f t="shared" si="13"/>
        <v>2</v>
      </c>
      <c r="BA18" s="253">
        <f t="shared" si="14"/>
        <v>28</v>
      </c>
      <c r="BB18" s="264">
        <f t="shared" si="15"/>
        <v>2</v>
      </c>
      <c r="BC18" s="253">
        <f t="shared" si="16"/>
        <v>28</v>
      </c>
      <c r="BD18" s="264">
        <f t="shared" si="17"/>
        <v>3</v>
      </c>
      <c r="BE18" s="265">
        <f t="shared" si="18"/>
        <v>4</v>
      </c>
      <c r="BF18" s="518" t="s">
        <v>480</v>
      </c>
      <c r="BG18" s="303" t="s">
        <v>418</v>
      </c>
    </row>
    <row r="19" spans="1:59" ht="15.75" customHeight="1" x14ac:dyDescent="0.3">
      <c r="A19" s="496" t="s">
        <v>392</v>
      </c>
      <c r="B19" s="50" t="s">
        <v>31</v>
      </c>
      <c r="C19" s="241" t="s">
        <v>162</v>
      </c>
      <c r="D19" s="252"/>
      <c r="E19" s="253" t="str">
        <f t="shared" si="0"/>
        <v/>
      </c>
      <c r="F19" s="252"/>
      <c r="G19" s="253" t="str">
        <f t="shared" si="19"/>
        <v/>
      </c>
      <c r="H19" s="252"/>
      <c r="I19" s="254"/>
      <c r="J19" s="255"/>
      <c r="K19" s="253" t="str">
        <f t="shared" si="1"/>
        <v/>
      </c>
      <c r="L19" s="256"/>
      <c r="M19" s="253" t="str">
        <f t="shared" si="2"/>
        <v/>
      </c>
      <c r="N19" s="256"/>
      <c r="O19" s="257"/>
      <c r="P19" s="256"/>
      <c r="Q19" s="253" t="str">
        <f t="shared" si="3"/>
        <v/>
      </c>
      <c r="R19" s="256"/>
      <c r="S19" s="253" t="str">
        <f t="shared" si="4"/>
        <v/>
      </c>
      <c r="T19" s="256"/>
      <c r="U19" s="258"/>
      <c r="V19" s="255"/>
      <c r="W19" s="253" t="str">
        <f t="shared" si="5"/>
        <v/>
      </c>
      <c r="X19" s="256"/>
      <c r="Y19" s="253" t="str">
        <f t="shared" si="6"/>
        <v/>
      </c>
      <c r="Z19" s="256"/>
      <c r="AA19" s="257"/>
      <c r="AB19" s="256"/>
      <c r="AC19" s="253" t="str">
        <f t="shared" si="7"/>
        <v/>
      </c>
      <c r="AD19" s="256"/>
      <c r="AE19" s="253" t="str">
        <f t="shared" si="7"/>
        <v/>
      </c>
      <c r="AF19" s="256"/>
      <c r="AG19" s="258"/>
      <c r="AH19" s="255">
        <v>2</v>
      </c>
      <c r="AI19" s="253">
        <f t="shared" si="8"/>
        <v>28</v>
      </c>
      <c r="AJ19" s="256">
        <v>2</v>
      </c>
      <c r="AK19" s="253">
        <f t="shared" si="8"/>
        <v>28</v>
      </c>
      <c r="AL19" s="267">
        <v>3</v>
      </c>
      <c r="AM19" s="268" t="s">
        <v>15</v>
      </c>
      <c r="AN19" s="255"/>
      <c r="AO19" s="253" t="str">
        <f t="shared" si="9"/>
        <v/>
      </c>
      <c r="AP19" s="266"/>
      <c r="AQ19" s="253" t="str">
        <f t="shared" si="10"/>
        <v/>
      </c>
      <c r="AR19" s="266"/>
      <c r="AS19" s="262"/>
      <c r="AT19" s="256"/>
      <c r="AU19" s="253" t="str">
        <f t="shared" si="11"/>
        <v/>
      </c>
      <c r="AV19" s="256"/>
      <c r="AW19" s="253" t="str">
        <f t="shared" si="12"/>
        <v/>
      </c>
      <c r="AX19" s="256"/>
      <c r="AY19" s="256"/>
      <c r="AZ19" s="263">
        <f t="shared" si="13"/>
        <v>2</v>
      </c>
      <c r="BA19" s="253">
        <f t="shared" si="14"/>
        <v>28</v>
      </c>
      <c r="BB19" s="264">
        <f t="shared" si="15"/>
        <v>2</v>
      </c>
      <c r="BC19" s="253">
        <f t="shared" si="16"/>
        <v>28</v>
      </c>
      <c r="BD19" s="264">
        <f t="shared" si="17"/>
        <v>3</v>
      </c>
      <c r="BE19" s="265">
        <f t="shared" si="18"/>
        <v>4</v>
      </c>
      <c r="BF19" s="518" t="s">
        <v>480</v>
      </c>
      <c r="BG19" s="303" t="s">
        <v>418</v>
      </c>
    </row>
    <row r="20" spans="1:59" ht="15.75" customHeight="1" x14ac:dyDescent="0.3">
      <c r="A20" s="496" t="s">
        <v>393</v>
      </c>
      <c r="B20" s="50" t="s">
        <v>31</v>
      </c>
      <c r="C20" s="241" t="s">
        <v>163</v>
      </c>
      <c r="D20" s="252"/>
      <c r="E20" s="253" t="str">
        <f t="shared" si="0"/>
        <v/>
      </c>
      <c r="F20" s="252"/>
      <c r="G20" s="253" t="str">
        <f t="shared" si="19"/>
        <v/>
      </c>
      <c r="H20" s="252"/>
      <c r="I20" s="254"/>
      <c r="J20" s="255"/>
      <c r="K20" s="253" t="str">
        <f t="shared" si="1"/>
        <v/>
      </c>
      <c r="L20" s="256"/>
      <c r="M20" s="253" t="str">
        <f t="shared" si="2"/>
        <v/>
      </c>
      <c r="N20" s="256"/>
      <c r="O20" s="257"/>
      <c r="P20" s="256"/>
      <c r="Q20" s="253" t="str">
        <f t="shared" si="3"/>
        <v/>
      </c>
      <c r="R20" s="256"/>
      <c r="S20" s="253" t="str">
        <f t="shared" si="4"/>
        <v/>
      </c>
      <c r="T20" s="256"/>
      <c r="U20" s="258"/>
      <c r="V20" s="255"/>
      <c r="W20" s="253" t="str">
        <f t="shared" si="5"/>
        <v/>
      </c>
      <c r="X20" s="256"/>
      <c r="Y20" s="253" t="str">
        <f t="shared" si="6"/>
        <v/>
      </c>
      <c r="Z20" s="256"/>
      <c r="AA20" s="257"/>
      <c r="AB20" s="256"/>
      <c r="AC20" s="253" t="str">
        <f t="shared" si="7"/>
        <v/>
      </c>
      <c r="AD20" s="256"/>
      <c r="AE20" s="253" t="str">
        <f t="shared" si="7"/>
        <v/>
      </c>
      <c r="AF20" s="256"/>
      <c r="AG20" s="258"/>
      <c r="AH20" s="255">
        <v>1</v>
      </c>
      <c r="AI20" s="253">
        <f t="shared" si="8"/>
        <v>14</v>
      </c>
      <c r="AJ20" s="256">
        <v>1</v>
      </c>
      <c r="AK20" s="253">
        <f t="shared" si="8"/>
        <v>14</v>
      </c>
      <c r="AL20" s="267">
        <v>2</v>
      </c>
      <c r="AM20" s="268" t="s">
        <v>67</v>
      </c>
      <c r="AN20" s="255"/>
      <c r="AO20" s="253" t="str">
        <f t="shared" si="9"/>
        <v/>
      </c>
      <c r="AP20" s="266"/>
      <c r="AQ20" s="253" t="str">
        <f t="shared" si="10"/>
        <v/>
      </c>
      <c r="AR20" s="266"/>
      <c r="AS20" s="262"/>
      <c r="AT20" s="256"/>
      <c r="AU20" s="253" t="str">
        <f t="shared" si="11"/>
        <v/>
      </c>
      <c r="AV20" s="256"/>
      <c r="AW20" s="253" t="str">
        <f t="shared" si="12"/>
        <v/>
      </c>
      <c r="AX20" s="256"/>
      <c r="AY20" s="256"/>
      <c r="AZ20" s="263">
        <f t="shared" si="13"/>
        <v>1</v>
      </c>
      <c r="BA20" s="253">
        <f t="shared" si="14"/>
        <v>14</v>
      </c>
      <c r="BB20" s="264">
        <f t="shared" si="15"/>
        <v>1</v>
      </c>
      <c r="BC20" s="253">
        <f t="shared" si="16"/>
        <v>14</v>
      </c>
      <c r="BD20" s="264">
        <f t="shared" si="17"/>
        <v>2</v>
      </c>
      <c r="BE20" s="265">
        <f t="shared" si="18"/>
        <v>2</v>
      </c>
      <c r="BF20" s="518" t="s">
        <v>480</v>
      </c>
      <c r="BG20" s="303" t="s">
        <v>330</v>
      </c>
    </row>
    <row r="21" spans="1:59" s="184" customFormat="1" ht="15.75" customHeight="1" x14ac:dyDescent="0.3">
      <c r="A21" s="495" t="s">
        <v>396</v>
      </c>
      <c r="B21" s="50" t="s">
        <v>31</v>
      </c>
      <c r="C21" s="243" t="s">
        <v>164</v>
      </c>
      <c r="D21" s="252"/>
      <c r="E21" s="253" t="str">
        <f t="shared" si="0"/>
        <v/>
      </c>
      <c r="F21" s="252"/>
      <c r="G21" s="253" t="str">
        <f t="shared" si="19"/>
        <v/>
      </c>
      <c r="H21" s="252"/>
      <c r="I21" s="254"/>
      <c r="J21" s="255"/>
      <c r="K21" s="253" t="str">
        <f t="shared" si="1"/>
        <v/>
      </c>
      <c r="L21" s="256"/>
      <c r="M21" s="253" t="str">
        <f t="shared" si="2"/>
        <v/>
      </c>
      <c r="N21" s="256"/>
      <c r="O21" s="257"/>
      <c r="P21" s="256"/>
      <c r="Q21" s="253" t="str">
        <f t="shared" si="3"/>
        <v/>
      </c>
      <c r="R21" s="256"/>
      <c r="S21" s="253" t="str">
        <f t="shared" si="4"/>
        <v/>
      </c>
      <c r="T21" s="256"/>
      <c r="U21" s="258"/>
      <c r="V21" s="255"/>
      <c r="W21" s="253" t="str">
        <f t="shared" si="5"/>
        <v/>
      </c>
      <c r="X21" s="256"/>
      <c r="Y21" s="253" t="str">
        <f t="shared" si="6"/>
        <v/>
      </c>
      <c r="Z21" s="256"/>
      <c r="AA21" s="257"/>
      <c r="AB21" s="256"/>
      <c r="AC21" s="253" t="str">
        <f t="shared" si="7"/>
        <v/>
      </c>
      <c r="AD21" s="256"/>
      <c r="AE21" s="253" t="str">
        <f t="shared" si="7"/>
        <v/>
      </c>
      <c r="AF21" s="256"/>
      <c r="AG21" s="258"/>
      <c r="AH21" s="255">
        <v>1</v>
      </c>
      <c r="AI21" s="253">
        <f t="shared" si="8"/>
        <v>14</v>
      </c>
      <c r="AJ21" s="256">
        <v>2</v>
      </c>
      <c r="AK21" s="253">
        <f t="shared" si="8"/>
        <v>28</v>
      </c>
      <c r="AL21" s="269">
        <v>2</v>
      </c>
      <c r="AM21" s="268" t="s">
        <v>67</v>
      </c>
      <c r="AN21" s="255"/>
      <c r="AO21" s="253" t="str">
        <f t="shared" si="9"/>
        <v/>
      </c>
      <c r="AP21" s="266"/>
      <c r="AQ21" s="253" t="str">
        <f t="shared" si="10"/>
        <v/>
      </c>
      <c r="AR21" s="266"/>
      <c r="AS21" s="262"/>
      <c r="AT21" s="256"/>
      <c r="AU21" s="253" t="str">
        <f t="shared" si="11"/>
        <v/>
      </c>
      <c r="AV21" s="256"/>
      <c r="AW21" s="253" t="str">
        <f t="shared" si="12"/>
        <v/>
      </c>
      <c r="AX21" s="256"/>
      <c r="AY21" s="256"/>
      <c r="AZ21" s="263">
        <f t="shared" si="13"/>
        <v>1</v>
      </c>
      <c r="BA21" s="253">
        <f t="shared" si="14"/>
        <v>14</v>
      </c>
      <c r="BB21" s="264">
        <f t="shared" si="15"/>
        <v>2</v>
      </c>
      <c r="BC21" s="253">
        <f t="shared" si="16"/>
        <v>28</v>
      </c>
      <c r="BD21" s="264">
        <f t="shared" si="17"/>
        <v>2</v>
      </c>
      <c r="BE21" s="265">
        <f t="shared" si="18"/>
        <v>3</v>
      </c>
      <c r="BF21" s="532" t="s">
        <v>154</v>
      </c>
      <c r="BG21" s="204" t="s">
        <v>474</v>
      </c>
    </row>
    <row r="22" spans="1:59" ht="15.75" customHeight="1" x14ac:dyDescent="0.3">
      <c r="A22" s="496" t="s">
        <v>394</v>
      </c>
      <c r="B22" s="50" t="s">
        <v>31</v>
      </c>
      <c r="C22" s="241" t="s">
        <v>165</v>
      </c>
      <c r="D22" s="252"/>
      <c r="E22" s="253" t="str">
        <f t="shared" si="0"/>
        <v/>
      </c>
      <c r="F22" s="252"/>
      <c r="G22" s="253" t="str">
        <f t="shared" si="19"/>
        <v/>
      </c>
      <c r="H22" s="252"/>
      <c r="I22" s="254"/>
      <c r="J22" s="255"/>
      <c r="K22" s="253" t="str">
        <f t="shared" si="1"/>
        <v/>
      </c>
      <c r="L22" s="256"/>
      <c r="M22" s="253" t="str">
        <f t="shared" si="2"/>
        <v/>
      </c>
      <c r="N22" s="256"/>
      <c r="O22" s="257"/>
      <c r="P22" s="256"/>
      <c r="Q22" s="253" t="str">
        <f t="shared" si="3"/>
        <v/>
      </c>
      <c r="R22" s="256"/>
      <c r="S22" s="253" t="str">
        <f t="shared" si="4"/>
        <v/>
      </c>
      <c r="T22" s="256"/>
      <c r="U22" s="258"/>
      <c r="V22" s="255"/>
      <c r="W22" s="253" t="str">
        <f t="shared" si="5"/>
        <v/>
      </c>
      <c r="X22" s="256"/>
      <c r="Y22" s="253" t="str">
        <f t="shared" si="6"/>
        <v/>
      </c>
      <c r="Z22" s="256"/>
      <c r="AA22" s="257"/>
      <c r="AB22" s="256"/>
      <c r="AC22" s="253" t="str">
        <f t="shared" si="7"/>
        <v/>
      </c>
      <c r="AD22" s="256"/>
      <c r="AE22" s="253" t="str">
        <f t="shared" si="7"/>
        <v/>
      </c>
      <c r="AF22" s="256"/>
      <c r="AG22" s="258"/>
      <c r="AH22" s="255">
        <v>2</v>
      </c>
      <c r="AI22" s="253">
        <f t="shared" si="8"/>
        <v>28</v>
      </c>
      <c r="AJ22" s="256">
        <v>1</v>
      </c>
      <c r="AK22" s="253">
        <f t="shared" si="8"/>
        <v>14</v>
      </c>
      <c r="AL22" s="267">
        <v>4</v>
      </c>
      <c r="AM22" s="268" t="s">
        <v>166</v>
      </c>
      <c r="AN22" s="255"/>
      <c r="AO22" s="253" t="str">
        <f t="shared" si="9"/>
        <v/>
      </c>
      <c r="AP22" s="266"/>
      <c r="AQ22" s="253" t="str">
        <f t="shared" si="10"/>
        <v/>
      </c>
      <c r="AR22" s="266"/>
      <c r="AS22" s="262"/>
      <c r="AT22" s="256"/>
      <c r="AU22" s="253" t="str">
        <f t="shared" si="11"/>
        <v/>
      </c>
      <c r="AV22" s="256"/>
      <c r="AW22" s="253" t="str">
        <f t="shared" si="12"/>
        <v/>
      </c>
      <c r="AX22" s="256"/>
      <c r="AY22" s="256"/>
      <c r="AZ22" s="263">
        <f t="shared" si="13"/>
        <v>2</v>
      </c>
      <c r="BA22" s="253">
        <f t="shared" si="14"/>
        <v>28</v>
      </c>
      <c r="BB22" s="264">
        <f t="shared" si="15"/>
        <v>1</v>
      </c>
      <c r="BC22" s="253">
        <f t="shared" si="16"/>
        <v>14</v>
      </c>
      <c r="BD22" s="264">
        <f t="shared" si="17"/>
        <v>4</v>
      </c>
      <c r="BE22" s="265">
        <f t="shared" si="18"/>
        <v>3</v>
      </c>
      <c r="BF22" s="518" t="s">
        <v>480</v>
      </c>
      <c r="BG22" s="303" t="s">
        <v>418</v>
      </c>
    </row>
    <row r="23" spans="1:59" ht="15.75" customHeight="1" x14ac:dyDescent="0.3">
      <c r="A23" s="496" t="s">
        <v>395</v>
      </c>
      <c r="B23" s="50" t="s">
        <v>31</v>
      </c>
      <c r="C23" s="241" t="s">
        <v>167</v>
      </c>
      <c r="D23" s="252"/>
      <c r="E23" s="253" t="str">
        <f t="shared" si="0"/>
        <v/>
      </c>
      <c r="F23" s="252"/>
      <c r="G23" s="253" t="str">
        <f t="shared" si="19"/>
        <v/>
      </c>
      <c r="H23" s="252"/>
      <c r="I23" s="254"/>
      <c r="J23" s="255"/>
      <c r="K23" s="253" t="str">
        <f t="shared" si="1"/>
        <v/>
      </c>
      <c r="L23" s="256"/>
      <c r="M23" s="253" t="str">
        <f t="shared" si="2"/>
        <v/>
      </c>
      <c r="N23" s="256"/>
      <c r="O23" s="257"/>
      <c r="P23" s="256"/>
      <c r="Q23" s="253" t="str">
        <f t="shared" si="3"/>
        <v/>
      </c>
      <c r="R23" s="256"/>
      <c r="S23" s="253" t="str">
        <f t="shared" si="4"/>
        <v/>
      </c>
      <c r="T23" s="256"/>
      <c r="U23" s="258"/>
      <c r="V23" s="255"/>
      <c r="W23" s="253" t="str">
        <f t="shared" si="5"/>
        <v/>
      </c>
      <c r="X23" s="256"/>
      <c r="Y23" s="253" t="str">
        <f t="shared" si="6"/>
        <v/>
      </c>
      <c r="Z23" s="256"/>
      <c r="AA23" s="257"/>
      <c r="AB23" s="256"/>
      <c r="AC23" s="253" t="str">
        <f t="shared" si="7"/>
        <v/>
      </c>
      <c r="AD23" s="256"/>
      <c r="AE23" s="253" t="str">
        <f t="shared" si="7"/>
        <v/>
      </c>
      <c r="AF23" s="256"/>
      <c r="AG23" s="258"/>
      <c r="AH23" s="255">
        <v>2</v>
      </c>
      <c r="AI23" s="253">
        <f t="shared" si="8"/>
        <v>28</v>
      </c>
      <c r="AJ23" s="256">
        <v>1</v>
      </c>
      <c r="AK23" s="253">
        <f t="shared" si="8"/>
        <v>14</v>
      </c>
      <c r="AL23" s="267">
        <v>3</v>
      </c>
      <c r="AM23" s="268" t="s">
        <v>79</v>
      </c>
      <c r="AN23" s="255"/>
      <c r="AO23" s="253" t="str">
        <f t="shared" si="9"/>
        <v/>
      </c>
      <c r="AP23" s="266"/>
      <c r="AQ23" s="253" t="str">
        <f t="shared" si="10"/>
        <v/>
      </c>
      <c r="AR23" s="266"/>
      <c r="AS23" s="262"/>
      <c r="AT23" s="256"/>
      <c r="AU23" s="253" t="str">
        <f t="shared" si="11"/>
        <v/>
      </c>
      <c r="AV23" s="256"/>
      <c r="AW23" s="253" t="str">
        <f t="shared" si="12"/>
        <v/>
      </c>
      <c r="AX23" s="256"/>
      <c r="AY23" s="256"/>
      <c r="AZ23" s="263">
        <f t="shared" si="13"/>
        <v>2</v>
      </c>
      <c r="BA23" s="253">
        <f t="shared" si="14"/>
        <v>28</v>
      </c>
      <c r="BB23" s="264">
        <f t="shared" si="15"/>
        <v>1</v>
      </c>
      <c r="BC23" s="253">
        <f t="shared" si="16"/>
        <v>14</v>
      </c>
      <c r="BD23" s="264">
        <f t="shared" si="17"/>
        <v>3</v>
      </c>
      <c r="BE23" s="265">
        <f t="shared" si="18"/>
        <v>3</v>
      </c>
      <c r="BF23" s="518" t="s">
        <v>480</v>
      </c>
      <c r="BG23" s="303" t="s">
        <v>418</v>
      </c>
    </row>
    <row r="24" spans="1:59" ht="15.75" customHeight="1" x14ac:dyDescent="0.3">
      <c r="A24" s="495" t="s">
        <v>498</v>
      </c>
      <c r="B24" s="50" t="s">
        <v>31</v>
      </c>
      <c r="C24" s="244" t="s">
        <v>168</v>
      </c>
      <c r="D24" s="252"/>
      <c r="E24" s="253" t="str">
        <f t="shared" si="0"/>
        <v/>
      </c>
      <c r="F24" s="252"/>
      <c r="G24" s="253" t="str">
        <f t="shared" si="19"/>
        <v/>
      </c>
      <c r="H24" s="252"/>
      <c r="I24" s="254"/>
      <c r="J24" s="255"/>
      <c r="K24" s="253" t="str">
        <f t="shared" si="1"/>
        <v/>
      </c>
      <c r="L24" s="256"/>
      <c r="M24" s="253" t="str">
        <f t="shared" si="2"/>
        <v/>
      </c>
      <c r="N24" s="256"/>
      <c r="O24" s="257"/>
      <c r="P24" s="256"/>
      <c r="Q24" s="253" t="str">
        <f t="shared" si="3"/>
        <v/>
      </c>
      <c r="R24" s="256"/>
      <c r="S24" s="253" t="str">
        <f t="shared" si="4"/>
        <v/>
      </c>
      <c r="T24" s="256"/>
      <c r="U24" s="258"/>
      <c r="V24" s="255"/>
      <c r="W24" s="253" t="str">
        <f t="shared" si="5"/>
        <v/>
      </c>
      <c r="X24" s="256"/>
      <c r="Y24" s="253" t="str">
        <f t="shared" si="6"/>
        <v/>
      </c>
      <c r="Z24" s="256"/>
      <c r="AA24" s="257"/>
      <c r="AB24" s="256"/>
      <c r="AC24" s="253" t="str">
        <f t="shared" si="7"/>
        <v/>
      </c>
      <c r="AD24" s="256"/>
      <c r="AE24" s="253" t="str">
        <f t="shared" si="7"/>
        <v/>
      </c>
      <c r="AF24" s="256"/>
      <c r="AG24" s="258"/>
      <c r="AH24" s="255">
        <v>1</v>
      </c>
      <c r="AI24" s="253">
        <f t="shared" si="8"/>
        <v>14</v>
      </c>
      <c r="AJ24" s="256">
        <v>1</v>
      </c>
      <c r="AK24" s="253">
        <f t="shared" si="8"/>
        <v>14</v>
      </c>
      <c r="AL24" s="267">
        <v>2</v>
      </c>
      <c r="AM24" s="268" t="s">
        <v>79</v>
      </c>
      <c r="AN24" s="255"/>
      <c r="AO24" s="253" t="str">
        <f t="shared" si="9"/>
        <v/>
      </c>
      <c r="AP24" s="266"/>
      <c r="AQ24" s="253" t="str">
        <f t="shared" si="10"/>
        <v/>
      </c>
      <c r="AR24" s="266"/>
      <c r="AS24" s="262"/>
      <c r="AT24" s="256"/>
      <c r="AU24" s="253" t="str">
        <f t="shared" si="11"/>
        <v/>
      </c>
      <c r="AV24" s="256"/>
      <c r="AW24" s="253" t="str">
        <f t="shared" si="12"/>
        <v/>
      </c>
      <c r="AX24" s="256"/>
      <c r="AY24" s="256"/>
      <c r="AZ24" s="263">
        <f t="shared" si="13"/>
        <v>1</v>
      </c>
      <c r="BA24" s="253">
        <f t="shared" si="14"/>
        <v>14</v>
      </c>
      <c r="BB24" s="264">
        <f t="shared" si="15"/>
        <v>1</v>
      </c>
      <c r="BC24" s="253">
        <f t="shared" si="16"/>
        <v>14</v>
      </c>
      <c r="BD24" s="264">
        <f t="shared" si="17"/>
        <v>2</v>
      </c>
      <c r="BE24" s="265">
        <f t="shared" si="18"/>
        <v>2</v>
      </c>
      <c r="BF24" s="518" t="s">
        <v>482</v>
      </c>
      <c r="BG24" s="303" t="s">
        <v>499</v>
      </c>
    </row>
    <row r="25" spans="1:59" x14ac:dyDescent="0.3">
      <c r="A25" s="496" t="s">
        <v>397</v>
      </c>
      <c r="B25" s="50" t="s">
        <v>31</v>
      </c>
      <c r="C25" s="244" t="s">
        <v>169</v>
      </c>
      <c r="D25" s="252"/>
      <c r="E25" s="253" t="str">
        <f t="shared" si="0"/>
        <v/>
      </c>
      <c r="F25" s="252"/>
      <c r="G25" s="253" t="str">
        <f t="shared" si="19"/>
        <v/>
      </c>
      <c r="H25" s="252"/>
      <c r="I25" s="254"/>
      <c r="J25" s="255"/>
      <c r="K25" s="253" t="str">
        <f t="shared" si="1"/>
        <v/>
      </c>
      <c r="L25" s="256"/>
      <c r="M25" s="253" t="str">
        <f t="shared" si="2"/>
        <v/>
      </c>
      <c r="N25" s="256"/>
      <c r="O25" s="257"/>
      <c r="P25" s="256"/>
      <c r="Q25" s="253" t="str">
        <f t="shared" si="3"/>
        <v/>
      </c>
      <c r="R25" s="256"/>
      <c r="S25" s="253" t="str">
        <f t="shared" si="4"/>
        <v/>
      </c>
      <c r="T25" s="256"/>
      <c r="U25" s="258"/>
      <c r="V25" s="255"/>
      <c r="W25" s="253" t="str">
        <f t="shared" si="5"/>
        <v/>
      </c>
      <c r="X25" s="256"/>
      <c r="Y25" s="253" t="str">
        <f t="shared" si="6"/>
        <v/>
      </c>
      <c r="Z25" s="256"/>
      <c r="AA25" s="257"/>
      <c r="AB25" s="256"/>
      <c r="AC25" s="253" t="str">
        <f t="shared" si="7"/>
        <v/>
      </c>
      <c r="AD25" s="256"/>
      <c r="AE25" s="253" t="str">
        <f t="shared" si="7"/>
        <v/>
      </c>
      <c r="AF25" s="256"/>
      <c r="AG25" s="258"/>
      <c r="AH25" s="255"/>
      <c r="AI25" s="253" t="str">
        <f t="shared" si="8"/>
        <v/>
      </c>
      <c r="AJ25" s="256"/>
      <c r="AK25" s="253" t="str">
        <f t="shared" si="8"/>
        <v/>
      </c>
      <c r="AL25" s="270"/>
      <c r="AM25" s="257"/>
      <c r="AN25" s="255">
        <v>1</v>
      </c>
      <c r="AO25" s="253">
        <f t="shared" si="9"/>
        <v>14</v>
      </c>
      <c r="AP25" s="266">
        <v>1</v>
      </c>
      <c r="AQ25" s="253">
        <f t="shared" si="10"/>
        <v>14</v>
      </c>
      <c r="AR25" s="267">
        <v>2</v>
      </c>
      <c r="AS25" s="245" t="s">
        <v>79</v>
      </c>
      <c r="AT25" s="271"/>
      <c r="AU25" s="253" t="str">
        <f t="shared" si="11"/>
        <v/>
      </c>
      <c r="AV25" s="256"/>
      <c r="AW25" s="253" t="str">
        <f t="shared" si="12"/>
        <v/>
      </c>
      <c r="AX25" s="256"/>
      <c r="AY25" s="256"/>
      <c r="AZ25" s="272">
        <f t="shared" si="13"/>
        <v>1</v>
      </c>
      <c r="BA25" s="253">
        <f t="shared" si="14"/>
        <v>14</v>
      </c>
      <c r="BB25" s="273">
        <f t="shared" si="15"/>
        <v>1</v>
      </c>
      <c r="BC25" s="253">
        <f t="shared" si="16"/>
        <v>14</v>
      </c>
      <c r="BD25" s="273">
        <f t="shared" si="17"/>
        <v>2</v>
      </c>
      <c r="BE25" s="265">
        <f t="shared" si="18"/>
        <v>2</v>
      </c>
      <c r="BF25" s="518" t="s">
        <v>480</v>
      </c>
      <c r="BG25" s="303" t="s">
        <v>423</v>
      </c>
    </row>
    <row r="26" spans="1:59" x14ac:dyDescent="0.3">
      <c r="A26" s="496" t="s">
        <v>398</v>
      </c>
      <c r="B26" s="50" t="s">
        <v>31</v>
      </c>
      <c r="C26" s="244" t="s">
        <v>170</v>
      </c>
      <c r="D26" s="252"/>
      <c r="E26" s="253" t="str">
        <f t="shared" si="0"/>
        <v/>
      </c>
      <c r="F26" s="252"/>
      <c r="G26" s="253" t="str">
        <f t="shared" si="19"/>
        <v/>
      </c>
      <c r="H26" s="252"/>
      <c r="I26" s="254"/>
      <c r="J26" s="255"/>
      <c r="K26" s="253" t="str">
        <f t="shared" si="1"/>
        <v/>
      </c>
      <c r="L26" s="256"/>
      <c r="M26" s="253" t="str">
        <f t="shared" si="2"/>
        <v/>
      </c>
      <c r="N26" s="256"/>
      <c r="O26" s="257"/>
      <c r="P26" s="256"/>
      <c r="Q26" s="253" t="str">
        <f t="shared" si="3"/>
        <v/>
      </c>
      <c r="R26" s="256"/>
      <c r="S26" s="253" t="str">
        <f t="shared" si="4"/>
        <v/>
      </c>
      <c r="T26" s="256"/>
      <c r="U26" s="258"/>
      <c r="V26" s="255"/>
      <c r="W26" s="253" t="str">
        <f t="shared" si="5"/>
        <v/>
      </c>
      <c r="X26" s="256"/>
      <c r="Y26" s="253" t="str">
        <f t="shared" si="6"/>
        <v/>
      </c>
      <c r="Z26" s="256"/>
      <c r="AA26" s="257"/>
      <c r="AB26" s="256"/>
      <c r="AC26" s="253" t="str">
        <f t="shared" si="7"/>
        <v/>
      </c>
      <c r="AD26" s="256"/>
      <c r="AE26" s="253" t="str">
        <f t="shared" si="7"/>
        <v/>
      </c>
      <c r="AF26" s="256"/>
      <c r="AG26" s="258"/>
      <c r="AH26" s="255"/>
      <c r="AI26" s="253" t="str">
        <f t="shared" si="8"/>
        <v/>
      </c>
      <c r="AJ26" s="256"/>
      <c r="AK26" s="253" t="str">
        <f t="shared" si="8"/>
        <v/>
      </c>
      <c r="AL26" s="256"/>
      <c r="AM26" s="257"/>
      <c r="AN26" s="255">
        <v>4</v>
      </c>
      <c r="AO26" s="253">
        <f t="shared" si="9"/>
        <v>56</v>
      </c>
      <c r="AP26" s="266">
        <v>2</v>
      </c>
      <c r="AQ26" s="253">
        <f t="shared" si="10"/>
        <v>28</v>
      </c>
      <c r="AR26" s="267">
        <v>5</v>
      </c>
      <c r="AS26" s="274" t="s">
        <v>15</v>
      </c>
      <c r="AT26" s="271"/>
      <c r="AU26" s="253" t="str">
        <f t="shared" si="11"/>
        <v/>
      </c>
      <c r="AV26" s="256"/>
      <c r="AW26" s="253" t="str">
        <f t="shared" si="12"/>
        <v/>
      </c>
      <c r="AX26" s="256"/>
      <c r="AY26" s="256"/>
      <c r="AZ26" s="272">
        <f t="shared" si="13"/>
        <v>4</v>
      </c>
      <c r="BA26" s="253">
        <f t="shared" si="14"/>
        <v>56</v>
      </c>
      <c r="BB26" s="273">
        <f t="shared" si="15"/>
        <v>2</v>
      </c>
      <c r="BC26" s="253">
        <f t="shared" si="16"/>
        <v>28</v>
      </c>
      <c r="BD26" s="273">
        <f t="shared" si="17"/>
        <v>5</v>
      </c>
      <c r="BE26" s="265">
        <f t="shared" si="18"/>
        <v>6</v>
      </c>
      <c r="BF26" s="518" t="s">
        <v>480</v>
      </c>
      <c r="BG26" s="303" t="s">
        <v>423</v>
      </c>
    </row>
    <row r="27" spans="1:59" ht="15.75" customHeight="1" x14ac:dyDescent="0.3">
      <c r="A27" s="496" t="s">
        <v>399</v>
      </c>
      <c r="B27" s="50" t="s">
        <v>31</v>
      </c>
      <c r="C27" s="244" t="s">
        <v>171</v>
      </c>
      <c r="D27" s="252"/>
      <c r="E27" s="253" t="str">
        <f t="shared" si="0"/>
        <v/>
      </c>
      <c r="F27" s="252"/>
      <c r="G27" s="253" t="str">
        <f t="shared" si="19"/>
        <v/>
      </c>
      <c r="H27" s="252"/>
      <c r="I27" s="254"/>
      <c r="J27" s="255"/>
      <c r="K27" s="253" t="str">
        <f t="shared" si="1"/>
        <v/>
      </c>
      <c r="L27" s="256"/>
      <c r="M27" s="253" t="str">
        <f t="shared" si="2"/>
        <v/>
      </c>
      <c r="N27" s="256"/>
      <c r="O27" s="257"/>
      <c r="P27" s="256"/>
      <c r="Q27" s="253" t="str">
        <f t="shared" si="3"/>
        <v/>
      </c>
      <c r="R27" s="256"/>
      <c r="S27" s="253" t="str">
        <f t="shared" si="4"/>
        <v/>
      </c>
      <c r="T27" s="256"/>
      <c r="U27" s="258"/>
      <c r="V27" s="255"/>
      <c r="W27" s="253" t="str">
        <f t="shared" si="5"/>
        <v/>
      </c>
      <c r="X27" s="256"/>
      <c r="Y27" s="253" t="str">
        <f t="shared" si="6"/>
        <v/>
      </c>
      <c r="Z27" s="256"/>
      <c r="AA27" s="257"/>
      <c r="AB27" s="256"/>
      <c r="AC27" s="253" t="str">
        <f t="shared" si="7"/>
        <v/>
      </c>
      <c r="AD27" s="256"/>
      <c r="AE27" s="253" t="str">
        <f t="shared" si="7"/>
        <v/>
      </c>
      <c r="AF27" s="256"/>
      <c r="AG27" s="258"/>
      <c r="AH27" s="255"/>
      <c r="AI27" s="253" t="str">
        <f t="shared" si="8"/>
        <v/>
      </c>
      <c r="AJ27" s="256"/>
      <c r="AK27" s="253" t="str">
        <f t="shared" si="8"/>
        <v/>
      </c>
      <c r="AL27" s="256"/>
      <c r="AM27" s="257"/>
      <c r="AN27" s="255">
        <v>3</v>
      </c>
      <c r="AO27" s="253">
        <f t="shared" si="9"/>
        <v>42</v>
      </c>
      <c r="AP27" s="266">
        <v>2</v>
      </c>
      <c r="AQ27" s="253">
        <f t="shared" si="10"/>
        <v>28</v>
      </c>
      <c r="AR27" s="267">
        <v>4</v>
      </c>
      <c r="AS27" s="274" t="s">
        <v>166</v>
      </c>
      <c r="AT27" s="271"/>
      <c r="AU27" s="253" t="str">
        <f t="shared" si="11"/>
        <v/>
      </c>
      <c r="AV27" s="256"/>
      <c r="AW27" s="253" t="str">
        <f t="shared" si="12"/>
        <v/>
      </c>
      <c r="AX27" s="256"/>
      <c r="AY27" s="256"/>
      <c r="AZ27" s="263">
        <f t="shared" si="13"/>
        <v>3</v>
      </c>
      <c r="BA27" s="253">
        <f t="shared" si="14"/>
        <v>42</v>
      </c>
      <c r="BB27" s="264">
        <f t="shared" si="15"/>
        <v>2</v>
      </c>
      <c r="BC27" s="253">
        <f t="shared" si="16"/>
        <v>28</v>
      </c>
      <c r="BD27" s="264">
        <f t="shared" si="17"/>
        <v>4</v>
      </c>
      <c r="BE27" s="265">
        <f t="shared" si="18"/>
        <v>5</v>
      </c>
      <c r="BF27" s="518" t="s">
        <v>480</v>
      </c>
      <c r="BG27" s="303" t="s">
        <v>418</v>
      </c>
    </row>
    <row r="28" spans="1:59" ht="15.75" customHeight="1" x14ac:dyDescent="0.3">
      <c r="A28" s="496" t="s">
        <v>400</v>
      </c>
      <c r="B28" s="50" t="s">
        <v>31</v>
      </c>
      <c r="C28" s="244" t="s">
        <v>172</v>
      </c>
      <c r="D28" s="252"/>
      <c r="E28" s="253" t="str">
        <f t="shared" si="0"/>
        <v/>
      </c>
      <c r="F28" s="252"/>
      <c r="G28" s="253" t="str">
        <f t="shared" si="19"/>
        <v/>
      </c>
      <c r="H28" s="252"/>
      <c r="I28" s="254"/>
      <c r="J28" s="255"/>
      <c r="K28" s="253" t="str">
        <f t="shared" si="1"/>
        <v/>
      </c>
      <c r="L28" s="256"/>
      <c r="M28" s="253" t="str">
        <f t="shared" si="2"/>
        <v/>
      </c>
      <c r="N28" s="256"/>
      <c r="O28" s="257"/>
      <c r="P28" s="256"/>
      <c r="Q28" s="253" t="str">
        <f t="shared" si="3"/>
        <v/>
      </c>
      <c r="R28" s="256"/>
      <c r="S28" s="253" t="str">
        <f t="shared" si="4"/>
        <v/>
      </c>
      <c r="T28" s="256"/>
      <c r="U28" s="258"/>
      <c r="V28" s="255"/>
      <c r="W28" s="253" t="str">
        <f t="shared" si="5"/>
        <v/>
      </c>
      <c r="X28" s="256"/>
      <c r="Y28" s="253" t="str">
        <f t="shared" si="6"/>
        <v/>
      </c>
      <c r="Z28" s="256"/>
      <c r="AA28" s="257"/>
      <c r="AB28" s="256"/>
      <c r="AC28" s="253" t="str">
        <f t="shared" si="7"/>
        <v/>
      </c>
      <c r="AD28" s="256"/>
      <c r="AE28" s="253" t="str">
        <f t="shared" si="7"/>
        <v/>
      </c>
      <c r="AF28" s="256"/>
      <c r="AG28" s="258"/>
      <c r="AH28" s="255"/>
      <c r="AI28" s="253" t="str">
        <f t="shared" si="8"/>
        <v/>
      </c>
      <c r="AJ28" s="256"/>
      <c r="AK28" s="253" t="str">
        <f t="shared" si="8"/>
        <v/>
      </c>
      <c r="AL28" s="256"/>
      <c r="AM28" s="257"/>
      <c r="AN28" s="255">
        <v>2</v>
      </c>
      <c r="AO28" s="253">
        <f t="shared" si="9"/>
        <v>28</v>
      </c>
      <c r="AP28" s="266">
        <v>2</v>
      </c>
      <c r="AQ28" s="253">
        <f t="shared" si="10"/>
        <v>28</v>
      </c>
      <c r="AR28" s="267">
        <v>4</v>
      </c>
      <c r="AS28" s="361" t="s">
        <v>216</v>
      </c>
      <c r="AT28" s="271"/>
      <c r="AU28" s="253" t="str">
        <f t="shared" si="11"/>
        <v/>
      </c>
      <c r="AV28" s="256"/>
      <c r="AW28" s="253" t="str">
        <f t="shared" si="12"/>
        <v/>
      </c>
      <c r="AX28" s="256"/>
      <c r="AY28" s="256"/>
      <c r="AZ28" s="263">
        <f t="shared" si="13"/>
        <v>2</v>
      </c>
      <c r="BA28" s="253">
        <f t="shared" si="14"/>
        <v>28</v>
      </c>
      <c r="BB28" s="264">
        <f t="shared" si="15"/>
        <v>2</v>
      </c>
      <c r="BC28" s="253">
        <f t="shared" si="16"/>
        <v>28</v>
      </c>
      <c r="BD28" s="264">
        <f t="shared" si="17"/>
        <v>4</v>
      </c>
      <c r="BE28" s="265">
        <f t="shared" si="18"/>
        <v>4</v>
      </c>
      <c r="BF28" s="518" t="s">
        <v>480</v>
      </c>
      <c r="BG28" s="303" t="s">
        <v>418</v>
      </c>
    </row>
    <row r="29" spans="1:59" ht="15.75" customHeight="1" x14ac:dyDescent="0.3">
      <c r="A29" s="496" t="s">
        <v>401</v>
      </c>
      <c r="B29" s="50" t="s">
        <v>31</v>
      </c>
      <c r="C29" s="244" t="s">
        <v>173</v>
      </c>
      <c r="D29" s="252"/>
      <c r="E29" s="253" t="str">
        <f t="shared" si="0"/>
        <v/>
      </c>
      <c r="F29" s="252"/>
      <c r="G29" s="253" t="str">
        <f t="shared" si="19"/>
        <v/>
      </c>
      <c r="H29" s="252"/>
      <c r="I29" s="254"/>
      <c r="J29" s="255"/>
      <c r="K29" s="253" t="str">
        <f t="shared" si="1"/>
        <v/>
      </c>
      <c r="L29" s="256"/>
      <c r="M29" s="253" t="str">
        <f t="shared" si="2"/>
        <v/>
      </c>
      <c r="N29" s="256"/>
      <c r="O29" s="257"/>
      <c r="P29" s="256"/>
      <c r="Q29" s="253" t="str">
        <f t="shared" si="3"/>
        <v/>
      </c>
      <c r="R29" s="256"/>
      <c r="S29" s="253" t="str">
        <f t="shared" si="4"/>
        <v/>
      </c>
      <c r="T29" s="256"/>
      <c r="U29" s="258"/>
      <c r="V29" s="255"/>
      <c r="W29" s="253" t="str">
        <f t="shared" si="5"/>
        <v/>
      </c>
      <c r="X29" s="256"/>
      <c r="Y29" s="253" t="str">
        <f t="shared" si="6"/>
        <v/>
      </c>
      <c r="Z29" s="256"/>
      <c r="AA29" s="257"/>
      <c r="AB29" s="256"/>
      <c r="AC29" s="253" t="str">
        <f t="shared" si="7"/>
        <v/>
      </c>
      <c r="AD29" s="256"/>
      <c r="AE29" s="253" t="str">
        <f t="shared" si="7"/>
        <v/>
      </c>
      <c r="AF29" s="256"/>
      <c r="AG29" s="258"/>
      <c r="AH29" s="255"/>
      <c r="AI29" s="253" t="str">
        <f t="shared" si="8"/>
        <v/>
      </c>
      <c r="AJ29" s="256"/>
      <c r="AK29" s="253" t="str">
        <f t="shared" si="8"/>
        <v/>
      </c>
      <c r="AL29" s="256"/>
      <c r="AM29" s="257"/>
      <c r="AN29" s="255">
        <v>2</v>
      </c>
      <c r="AO29" s="253">
        <f t="shared" si="9"/>
        <v>28</v>
      </c>
      <c r="AP29" s="266">
        <v>1</v>
      </c>
      <c r="AQ29" s="253">
        <f t="shared" si="10"/>
        <v>14</v>
      </c>
      <c r="AR29" s="267">
        <v>3</v>
      </c>
      <c r="AS29" s="275" t="s">
        <v>166</v>
      </c>
      <c r="AT29" s="271"/>
      <c r="AU29" s="253" t="str">
        <f t="shared" si="11"/>
        <v/>
      </c>
      <c r="AV29" s="256"/>
      <c r="AW29" s="253" t="str">
        <f t="shared" si="12"/>
        <v/>
      </c>
      <c r="AX29" s="256"/>
      <c r="AY29" s="256"/>
      <c r="AZ29" s="263">
        <f t="shared" si="13"/>
        <v>2</v>
      </c>
      <c r="BA29" s="253">
        <f t="shared" si="14"/>
        <v>28</v>
      </c>
      <c r="BB29" s="264">
        <f t="shared" si="15"/>
        <v>1</v>
      </c>
      <c r="BC29" s="253">
        <f t="shared" si="16"/>
        <v>14</v>
      </c>
      <c r="BD29" s="264">
        <f t="shared" si="17"/>
        <v>3</v>
      </c>
      <c r="BE29" s="265">
        <f t="shared" si="18"/>
        <v>3</v>
      </c>
      <c r="BF29" s="518" t="s">
        <v>480</v>
      </c>
      <c r="BG29" s="303" t="s">
        <v>337</v>
      </c>
    </row>
    <row r="30" spans="1:59" x14ac:dyDescent="0.3">
      <c r="A30" s="496" t="s">
        <v>402</v>
      </c>
      <c r="B30" s="50" t="s">
        <v>31</v>
      </c>
      <c r="C30" s="244" t="s">
        <v>174</v>
      </c>
      <c r="D30" s="252"/>
      <c r="E30" s="253" t="str">
        <f t="shared" si="0"/>
        <v/>
      </c>
      <c r="F30" s="252"/>
      <c r="G30" s="253" t="str">
        <f t="shared" si="19"/>
        <v/>
      </c>
      <c r="H30" s="252"/>
      <c r="I30" s="254"/>
      <c r="J30" s="255"/>
      <c r="K30" s="253" t="str">
        <f t="shared" si="1"/>
        <v/>
      </c>
      <c r="L30" s="256"/>
      <c r="M30" s="253" t="str">
        <f t="shared" si="2"/>
        <v/>
      </c>
      <c r="N30" s="256"/>
      <c r="O30" s="257"/>
      <c r="P30" s="256"/>
      <c r="Q30" s="253" t="str">
        <f t="shared" si="3"/>
        <v/>
      </c>
      <c r="R30" s="256"/>
      <c r="S30" s="253" t="str">
        <f t="shared" si="4"/>
        <v/>
      </c>
      <c r="T30" s="256"/>
      <c r="U30" s="258"/>
      <c r="V30" s="255"/>
      <c r="W30" s="253" t="str">
        <f t="shared" si="5"/>
        <v/>
      </c>
      <c r="X30" s="256"/>
      <c r="Y30" s="253" t="str">
        <f t="shared" si="6"/>
        <v/>
      </c>
      <c r="Z30" s="256"/>
      <c r="AA30" s="257"/>
      <c r="AB30" s="256"/>
      <c r="AC30" s="253" t="str">
        <f t="shared" si="7"/>
        <v/>
      </c>
      <c r="AD30" s="256"/>
      <c r="AE30" s="253" t="str">
        <f t="shared" si="7"/>
        <v/>
      </c>
      <c r="AF30" s="256"/>
      <c r="AG30" s="258"/>
      <c r="AH30" s="255"/>
      <c r="AI30" s="253" t="str">
        <f t="shared" si="8"/>
        <v/>
      </c>
      <c r="AJ30" s="256"/>
      <c r="AK30" s="253" t="str">
        <f t="shared" si="8"/>
        <v/>
      </c>
      <c r="AL30" s="256"/>
      <c r="AM30" s="257"/>
      <c r="AN30" s="255"/>
      <c r="AO30" s="253" t="str">
        <f t="shared" si="9"/>
        <v/>
      </c>
      <c r="AP30" s="266"/>
      <c r="AQ30" s="253" t="str">
        <f t="shared" si="10"/>
        <v/>
      </c>
      <c r="AR30" s="276"/>
      <c r="AS30" s="262"/>
      <c r="AT30" s="256">
        <v>2</v>
      </c>
      <c r="AU30" s="253">
        <f t="shared" si="11"/>
        <v>28</v>
      </c>
      <c r="AV30" s="256">
        <v>3</v>
      </c>
      <c r="AW30" s="253">
        <f t="shared" si="12"/>
        <v>42</v>
      </c>
      <c r="AX30" s="267">
        <v>5</v>
      </c>
      <c r="AY30" s="268" t="s">
        <v>166</v>
      </c>
      <c r="AZ30" s="263">
        <f t="shared" si="13"/>
        <v>2</v>
      </c>
      <c r="BA30" s="253">
        <f t="shared" si="14"/>
        <v>28</v>
      </c>
      <c r="BB30" s="264">
        <f t="shared" si="15"/>
        <v>3</v>
      </c>
      <c r="BC30" s="253">
        <f t="shared" si="16"/>
        <v>42</v>
      </c>
      <c r="BD30" s="264">
        <f t="shared" si="17"/>
        <v>5</v>
      </c>
      <c r="BE30" s="265">
        <f t="shared" si="18"/>
        <v>5</v>
      </c>
      <c r="BF30" s="518" t="s">
        <v>480</v>
      </c>
      <c r="BG30" s="303" t="s">
        <v>423</v>
      </c>
    </row>
    <row r="31" spans="1:59" ht="15.75" customHeight="1" x14ac:dyDescent="0.3">
      <c r="A31" s="496" t="s">
        <v>403</v>
      </c>
      <c r="B31" s="50" t="s">
        <v>31</v>
      </c>
      <c r="C31" s="244" t="s">
        <v>175</v>
      </c>
      <c r="D31" s="252"/>
      <c r="E31" s="253" t="str">
        <f t="shared" si="0"/>
        <v/>
      </c>
      <c r="F31" s="252"/>
      <c r="G31" s="253" t="str">
        <f t="shared" si="19"/>
        <v/>
      </c>
      <c r="H31" s="252"/>
      <c r="I31" s="254"/>
      <c r="J31" s="255"/>
      <c r="K31" s="253" t="str">
        <f t="shared" si="1"/>
        <v/>
      </c>
      <c r="L31" s="256"/>
      <c r="M31" s="253" t="str">
        <f t="shared" si="2"/>
        <v/>
      </c>
      <c r="N31" s="256"/>
      <c r="O31" s="257"/>
      <c r="P31" s="256"/>
      <c r="Q31" s="253" t="str">
        <f t="shared" si="3"/>
        <v/>
      </c>
      <c r="R31" s="256"/>
      <c r="S31" s="253" t="str">
        <f t="shared" si="4"/>
        <v/>
      </c>
      <c r="T31" s="256"/>
      <c r="U31" s="258"/>
      <c r="V31" s="255"/>
      <c r="W31" s="253" t="str">
        <f t="shared" si="5"/>
        <v/>
      </c>
      <c r="X31" s="256"/>
      <c r="Y31" s="253" t="str">
        <f t="shared" si="6"/>
        <v/>
      </c>
      <c r="Z31" s="256"/>
      <c r="AA31" s="257"/>
      <c r="AB31" s="256"/>
      <c r="AC31" s="253" t="str">
        <f t="shared" si="7"/>
        <v/>
      </c>
      <c r="AD31" s="256"/>
      <c r="AE31" s="253" t="str">
        <f t="shared" si="7"/>
        <v/>
      </c>
      <c r="AF31" s="256"/>
      <c r="AG31" s="258"/>
      <c r="AH31" s="255"/>
      <c r="AI31" s="253" t="str">
        <f t="shared" si="8"/>
        <v/>
      </c>
      <c r="AJ31" s="256"/>
      <c r="AK31" s="253" t="str">
        <f t="shared" si="8"/>
        <v/>
      </c>
      <c r="AL31" s="256"/>
      <c r="AM31" s="257"/>
      <c r="AN31" s="255"/>
      <c r="AO31" s="253" t="str">
        <f t="shared" si="9"/>
        <v/>
      </c>
      <c r="AP31" s="266"/>
      <c r="AQ31" s="253" t="str">
        <f t="shared" si="10"/>
        <v/>
      </c>
      <c r="AR31" s="261"/>
      <c r="AS31" s="262"/>
      <c r="AT31" s="256">
        <v>2</v>
      </c>
      <c r="AU31" s="253">
        <f t="shared" si="11"/>
        <v>28</v>
      </c>
      <c r="AV31" s="256">
        <v>3</v>
      </c>
      <c r="AW31" s="253">
        <f t="shared" si="12"/>
        <v>42</v>
      </c>
      <c r="AX31" s="267">
        <v>5</v>
      </c>
      <c r="AY31" s="361" t="s">
        <v>216</v>
      </c>
      <c r="AZ31" s="263">
        <f t="shared" si="13"/>
        <v>2</v>
      </c>
      <c r="BA31" s="253">
        <f t="shared" si="14"/>
        <v>28</v>
      </c>
      <c r="BB31" s="264">
        <f t="shared" si="15"/>
        <v>3</v>
      </c>
      <c r="BC31" s="253">
        <f t="shared" si="16"/>
        <v>42</v>
      </c>
      <c r="BD31" s="264">
        <f t="shared" si="17"/>
        <v>5</v>
      </c>
      <c r="BE31" s="265">
        <f t="shared" si="18"/>
        <v>5</v>
      </c>
      <c r="BF31" s="518" t="s">
        <v>480</v>
      </c>
      <c r="BG31" s="303" t="s">
        <v>337</v>
      </c>
    </row>
    <row r="32" spans="1:59" ht="15.75" customHeight="1" x14ac:dyDescent="0.3">
      <c r="A32" s="496" t="s">
        <v>404</v>
      </c>
      <c r="B32" s="50" t="s">
        <v>31</v>
      </c>
      <c r="C32" s="244" t="s">
        <v>176</v>
      </c>
      <c r="D32" s="252"/>
      <c r="E32" s="253" t="str">
        <f t="shared" si="0"/>
        <v/>
      </c>
      <c r="F32" s="252"/>
      <c r="G32" s="253" t="str">
        <f t="shared" si="19"/>
        <v/>
      </c>
      <c r="H32" s="252"/>
      <c r="I32" s="254"/>
      <c r="J32" s="255"/>
      <c r="K32" s="253" t="str">
        <f t="shared" si="1"/>
        <v/>
      </c>
      <c r="L32" s="256"/>
      <c r="M32" s="253" t="str">
        <f t="shared" si="2"/>
        <v/>
      </c>
      <c r="N32" s="256"/>
      <c r="O32" s="257"/>
      <c r="P32" s="256"/>
      <c r="Q32" s="253" t="str">
        <f t="shared" si="3"/>
        <v/>
      </c>
      <c r="R32" s="256"/>
      <c r="S32" s="253" t="str">
        <f t="shared" si="4"/>
        <v/>
      </c>
      <c r="T32" s="256"/>
      <c r="U32" s="258"/>
      <c r="V32" s="255"/>
      <c r="W32" s="253" t="str">
        <f t="shared" si="5"/>
        <v/>
      </c>
      <c r="X32" s="256"/>
      <c r="Y32" s="253" t="str">
        <f t="shared" si="6"/>
        <v/>
      </c>
      <c r="Z32" s="256"/>
      <c r="AA32" s="257"/>
      <c r="AB32" s="256"/>
      <c r="AC32" s="253" t="str">
        <f t="shared" si="7"/>
        <v/>
      </c>
      <c r="AD32" s="256"/>
      <c r="AE32" s="253" t="str">
        <f t="shared" si="7"/>
        <v/>
      </c>
      <c r="AF32" s="256"/>
      <c r="AG32" s="258"/>
      <c r="AH32" s="255"/>
      <c r="AI32" s="253" t="str">
        <f t="shared" si="8"/>
        <v/>
      </c>
      <c r="AJ32" s="256"/>
      <c r="AK32" s="253" t="str">
        <f t="shared" si="8"/>
        <v/>
      </c>
      <c r="AL32" s="256"/>
      <c r="AM32" s="257"/>
      <c r="AN32" s="255"/>
      <c r="AO32" s="253" t="str">
        <f t="shared" si="9"/>
        <v/>
      </c>
      <c r="AP32" s="266"/>
      <c r="AQ32" s="253" t="str">
        <f t="shared" si="10"/>
        <v/>
      </c>
      <c r="AR32" s="266"/>
      <c r="AS32" s="262"/>
      <c r="AT32" s="256">
        <v>1</v>
      </c>
      <c r="AU32" s="253">
        <f t="shared" si="11"/>
        <v>14</v>
      </c>
      <c r="AV32" s="256">
        <v>1</v>
      </c>
      <c r="AW32" s="253">
        <f t="shared" si="12"/>
        <v>14</v>
      </c>
      <c r="AX32" s="267">
        <v>4</v>
      </c>
      <c r="AY32" s="268" t="s">
        <v>67</v>
      </c>
      <c r="AZ32" s="263">
        <f t="shared" si="13"/>
        <v>1</v>
      </c>
      <c r="BA32" s="253">
        <f t="shared" si="14"/>
        <v>14</v>
      </c>
      <c r="BB32" s="264">
        <f t="shared" si="15"/>
        <v>1</v>
      </c>
      <c r="BC32" s="253">
        <f t="shared" si="16"/>
        <v>14</v>
      </c>
      <c r="BD32" s="264">
        <f t="shared" si="17"/>
        <v>4</v>
      </c>
      <c r="BE32" s="265">
        <f t="shared" si="18"/>
        <v>2</v>
      </c>
      <c r="BF32" s="518" t="s">
        <v>480</v>
      </c>
      <c r="BG32" s="303" t="s">
        <v>423</v>
      </c>
    </row>
    <row r="33" spans="1:59" s="2" customFormat="1" ht="15.75" customHeight="1" x14ac:dyDescent="0.3">
      <c r="A33" s="496" t="s">
        <v>405</v>
      </c>
      <c r="B33" s="50" t="s">
        <v>31</v>
      </c>
      <c r="C33" s="246" t="s">
        <v>177</v>
      </c>
      <c r="D33" s="252"/>
      <c r="E33" s="253" t="str">
        <f t="shared" si="0"/>
        <v/>
      </c>
      <c r="F33" s="252"/>
      <c r="G33" s="253" t="str">
        <f t="shared" si="19"/>
        <v/>
      </c>
      <c r="H33" s="252"/>
      <c r="I33" s="254"/>
      <c r="J33" s="255"/>
      <c r="K33" s="253" t="str">
        <f t="shared" si="1"/>
        <v/>
      </c>
      <c r="L33" s="256"/>
      <c r="M33" s="253" t="str">
        <f t="shared" si="2"/>
        <v/>
      </c>
      <c r="N33" s="256"/>
      <c r="O33" s="257"/>
      <c r="P33" s="256"/>
      <c r="Q33" s="253" t="str">
        <f t="shared" si="3"/>
        <v/>
      </c>
      <c r="R33" s="256"/>
      <c r="S33" s="253" t="str">
        <f t="shared" si="4"/>
        <v/>
      </c>
      <c r="T33" s="256"/>
      <c r="U33" s="258"/>
      <c r="V33" s="255"/>
      <c r="W33" s="253" t="str">
        <f t="shared" si="5"/>
        <v/>
      </c>
      <c r="X33" s="256"/>
      <c r="Y33" s="253" t="str">
        <f t="shared" si="6"/>
        <v/>
      </c>
      <c r="Z33" s="256"/>
      <c r="AA33" s="257"/>
      <c r="AB33" s="256"/>
      <c r="AC33" s="253" t="str">
        <f>IF(AB33*14=0,"",AB33*14)</f>
        <v/>
      </c>
      <c r="AD33" s="256"/>
      <c r="AE33" s="253" t="str">
        <f>IF(AD33*14=0,"",AD33*14)</f>
        <v/>
      </c>
      <c r="AF33" s="256"/>
      <c r="AG33" s="258"/>
      <c r="AH33" s="255"/>
      <c r="AI33" s="253" t="str">
        <f t="shared" si="8"/>
        <v/>
      </c>
      <c r="AJ33" s="256"/>
      <c r="AK33" s="253" t="str">
        <f t="shared" si="8"/>
        <v/>
      </c>
      <c r="AL33" s="256"/>
      <c r="AM33" s="257"/>
      <c r="AN33" s="255"/>
      <c r="AO33" s="253" t="str">
        <f t="shared" si="9"/>
        <v/>
      </c>
      <c r="AP33" s="266"/>
      <c r="AQ33" s="253" t="str">
        <f t="shared" si="10"/>
        <v/>
      </c>
      <c r="AR33" s="266"/>
      <c r="AS33" s="262"/>
      <c r="AT33" s="256">
        <v>1</v>
      </c>
      <c r="AU33" s="253">
        <f t="shared" si="11"/>
        <v>14</v>
      </c>
      <c r="AV33" s="256"/>
      <c r="AW33" s="253" t="str">
        <f t="shared" si="12"/>
        <v/>
      </c>
      <c r="AX33" s="269">
        <v>2</v>
      </c>
      <c r="AY33" s="268" t="s">
        <v>67</v>
      </c>
      <c r="AZ33" s="263">
        <f t="shared" si="13"/>
        <v>1</v>
      </c>
      <c r="BA33" s="253">
        <f t="shared" si="14"/>
        <v>14</v>
      </c>
      <c r="BB33" s="264" t="str">
        <f t="shared" si="15"/>
        <v/>
      </c>
      <c r="BC33" s="253" t="str">
        <f t="shared" si="16"/>
        <v/>
      </c>
      <c r="BD33" s="264">
        <f t="shared" si="17"/>
        <v>2</v>
      </c>
      <c r="BE33" s="265">
        <f t="shared" si="18"/>
        <v>1</v>
      </c>
      <c r="BF33" s="518" t="s">
        <v>480</v>
      </c>
      <c r="BG33" s="303" t="s">
        <v>423</v>
      </c>
    </row>
    <row r="34" spans="1:59" s="127" customFormat="1" ht="15.75" customHeight="1" thickBot="1" x14ac:dyDescent="0.35">
      <c r="A34" s="200"/>
      <c r="B34" s="277"/>
      <c r="C34" s="183" t="s">
        <v>52</v>
      </c>
      <c r="D34" s="138">
        <f>SUM(D12:D33)</f>
        <v>0</v>
      </c>
      <c r="E34" s="138">
        <f>SUM(E12:E33)</f>
        <v>0</v>
      </c>
      <c r="F34" s="138">
        <f>SUM(F12:F33)</f>
        <v>0</v>
      </c>
      <c r="G34" s="138">
        <f>SUM(G12:G33)</f>
        <v>0</v>
      </c>
      <c r="H34" s="138">
        <f>SUM(H12:H33)</f>
        <v>0</v>
      </c>
      <c r="I34" s="210" t="s">
        <v>17</v>
      </c>
      <c r="J34" s="138">
        <f>SUM(J12:J33)</f>
        <v>0</v>
      </c>
      <c r="K34" s="138">
        <f>SUM(K12:K33)</f>
        <v>0</v>
      </c>
      <c r="L34" s="138">
        <f>SUM(L12:L33)</f>
        <v>0</v>
      </c>
      <c r="M34" s="138">
        <f>SUM(M12:M33)</f>
        <v>0</v>
      </c>
      <c r="N34" s="138">
        <f>SUM(N12:N33)</f>
        <v>0</v>
      </c>
      <c r="O34" s="210" t="s">
        <v>17</v>
      </c>
      <c r="P34" s="138">
        <f>SUM(P12:P33)</f>
        <v>0</v>
      </c>
      <c r="Q34" s="138">
        <f>SUM(Q12:Q33)</f>
        <v>0</v>
      </c>
      <c r="R34" s="138">
        <f>SUM(R12:R33)</f>
        <v>0</v>
      </c>
      <c r="S34" s="138">
        <f>SUM(S12:S33)</f>
        <v>0</v>
      </c>
      <c r="T34" s="138">
        <f>SUM(T12:T33)</f>
        <v>0</v>
      </c>
      <c r="U34" s="210" t="s">
        <v>17</v>
      </c>
      <c r="V34" s="138">
        <f>SUM(V12:V33)</f>
        <v>0</v>
      </c>
      <c r="W34" s="138">
        <f>SUM(W12:W33)</f>
        <v>0</v>
      </c>
      <c r="X34" s="138">
        <f>SUM(X12:X33)</f>
        <v>0</v>
      </c>
      <c r="Y34" s="138">
        <f>SUM(Y12:Y33)</f>
        <v>0</v>
      </c>
      <c r="Z34" s="138">
        <f>SUM(Z12:Z33)</f>
        <v>0</v>
      </c>
      <c r="AA34" s="210" t="s">
        <v>17</v>
      </c>
      <c r="AB34" s="138">
        <f>SUM(AB12:AB33)</f>
        <v>13</v>
      </c>
      <c r="AC34" s="138">
        <f>SUM(AC12:AC33)</f>
        <v>182</v>
      </c>
      <c r="AD34" s="138">
        <f>SUM(AD12:AD33)</f>
        <v>13</v>
      </c>
      <c r="AE34" s="138">
        <f>SUM(AE12:AE33)</f>
        <v>182</v>
      </c>
      <c r="AF34" s="138">
        <f>SUM(AF12:AF33)</f>
        <v>22</v>
      </c>
      <c r="AG34" s="210" t="s">
        <v>17</v>
      </c>
      <c r="AH34" s="138">
        <f>SUM(AH12:AH33)</f>
        <v>11</v>
      </c>
      <c r="AI34" s="138">
        <f>SUM(AI12:AI33)</f>
        <v>154</v>
      </c>
      <c r="AJ34" s="138">
        <f>SUM(AJ12:AJ33)</f>
        <v>10</v>
      </c>
      <c r="AK34" s="138">
        <f>SUM(AK12:AK33)</f>
        <v>140</v>
      </c>
      <c r="AL34" s="138">
        <f>SUM(AL12:AL33)</f>
        <v>19</v>
      </c>
      <c r="AM34" s="210" t="s">
        <v>17</v>
      </c>
      <c r="AN34" s="138">
        <f>SUM(AN12:AN33)</f>
        <v>12</v>
      </c>
      <c r="AO34" s="138">
        <f>SUM(AO12:AO33)</f>
        <v>168</v>
      </c>
      <c r="AP34" s="138">
        <f>SUM(AP12:AP33)</f>
        <v>8</v>
      </c>
      <c r="AQ34" s="138">
        <f>SUM(AQ12:AQ33)</f>
        <v>112</v>
      </c>
      <c r="AR34" s="138">
        <f>SUM(AR12:AR33)</f>
        <v>18</v>
      </c>
      <c r="AS34" s="210" t="s">
        <v>17</v>
      </c>
      <c r="AT34" s="138">
        <f>SUM(AT12:AT33)</f>
        <v>6</v>
      </c>
      <c r="AU34" s="138">
        <f>SUM(AU12:AU33)</f>
        <v>84</v>
      </c>
      <c r="AV34" s="138">
        <f>SUM(AV12:AV33)</f>
        <v>7</v>
      </c>
      <c r="AW34" s="138">
        <f>SUM(AW12:AW33)</f>
        <v>98</v>
      </c>
      <c r="AX34" s="138">
        <f>SUM(AX12:AX33)</f>
        <v>16</v>
      </c>
      <c r="AY34" s="210" t="s">
        <v>17</v>
      </c>
      <c r="AZ34" s="138">
        <f t="shared" ref="AZ34:BE34" si="20">SUM(AZ12:AZ33)</f>
        <v>42</v>
      </c>
      <c r="BA34" s="138">
        <f t="shared" si="20"/>
        <v>588</v>
      </c>
      <c r="BB34" s="138">
        <f t="shared" si="20"/>
        <v>38</v>
      </c>
      <c r="BC34" s="138">
        <f t="shared" si="20"/>
        <v>532</v>
      </c>
      <c r="BD34" s="138">
        <f t="shared" si="20"/>
        <v>75</v>
      </c>
      <c r="BE34" s="138">
        <f t="shared" si="20"/>
        <v>80</v>
      </c>
    </row>
    <row r="35" spans="1:59" s="127" customFormat="1" ht="15.75" customHeight="1" thickBot="1" x14ac:dyDescent="0.35">
      <c r="A35" s="181"/>
      <c r="B35" s="182"/>
      <c r="C35" s="125" t="s">
        <v>41</v>
      </c>
      <c r="D35" s="126">
        <f>D10+D34</f>
        <v>12</v>
      </c>
      <c r="E35" s="126">
        <f>E10+E34</f>
        <v>168</v>
      </c>
      <c r="F35" s="126">
        <f>F10+F34</f>
        <v>20</v>
      </c>
      <c r="G35" s="126">
        <f>G10+G34</f>
        <v>288</v>
      </c>
      <c r="H35" s="126">
        <f>H10+H34</f>
        <v>28</v>
      </c>
      <c r="I35" s="211" t="s">
        <v>17</v>
      </c>
      <c r="J35" s="126">
        <f>J10+J34</f>
        <v>14</v>
      </c>
      <c r="K35" s="126">
        <f>K10+K34</f>
        <v>196</v>
      </c>
      <c r="L35" s="126">
        <f>L10+L34</f>
        <v>20</v>
      </c>
      <c r="M35" s="126">
        <f>M10+M34</f>
        <v>290</v>
      </c>
      <c r="N35" s="126">
        <f>N10+N34</f>
        <v>27</v>
      </c>
      <c r="O35" s="211" t="s">
        <v>17</v>
      </c>
      <c r="P35" s="126">
        <f>P10+P34</f>
        <v>11</v>
      </c>
      <c r="Q35" s="126">
        <f>Q10+Q34</f>
        <v>154</v>
      </c>
      <c r="R35" s="126">
        <f>R10+R34</f>
        <v>21</v>
      </c>
      <c r="S35" s="126">
        <f>S10+S34</f>
        <v>302</v>
      </c>
      <c r="T35" s="126">
        <f>T10+T34</f>
        <v>31</v>
      </c>
      <c r="U35" s="211" t="s">
        <v>17</v>
      </c>
      <c r="V35" s="126">
        <f>V10+V34</f>
        <v>16</v>
      </c>
      <c r="W35" s="126">
        <f>W10+W34</f>
        <v>224</v>
      </c>
      <c r="X35" s="126">
        <f>X10+X34</f>
        <v>17</v>
      </c>
      <c r="Y35" s="126">
        <f>Y10+Y34</f>
        <v>238</v>
      </c>
      <c r="Z35" s="126">
        <f>Z10+Z34</f>
        <v>31</v>
      </c>
      <c r="AA35" s="211" t="s">
        <v>17</v>
      </c>
      <c r="AB35" s="126">
        <f>AB10+AB34</f>
        <v>16</v>
      </c>
      <c r="AC35" s="126">
        <f>AC10+AC34</f>
        <v>224</v>
      </c>
      <c r="AD35" s="126">
        <f>AD10+AD34</f>
        <v>18</v>
      </c>
      <c r="AE35" s="126">
        <f>AE10+AE34</f>
        <v>252</v>
      </c>
      <c r="AF35" s="126">
        <f>AF10+AF34</f>
        <v>27</v>
      </c>
      <c r="AG35" s="211" t="s">
        <v>17</v>
      </c>
      <c r="AH35" s="126">
        <f>AH10+AH34</f>
        <v>15</v>
      </c>
      <c r="AI35" s="126">
        <f>AI10+AI34</f>
        <v>210</v>
      </c>
      <c r="AJ35" s="126">
        <f>AJ10+AJ34</f>
        <v>21</v>
      </c>
      <c r="AK35" s="126">
        <f>AK10+AK34</f>
        <v>300</v>
      </c>
      <c r="AL35" s="126">
        <f>AL10+AL34</f>
        <v>32</v>
      </c>
      <c r="AM35" s="211" t="s">
        <v>17</v>
      </c>
      <c r="AN35" s="126">
        <f>AN10+AN34</f>
        <v>15</v>
      </c>
      <c r="AO35" s="126">
        <f>AO10+AO34</f>
        <v>210</v>
      </c>
      <c r="AP35" s="126">
        <f>AP10+AP34</f>
        <v>18</v>
      </c>
      <c r="AQ35" s="126">
        <f>AQ10+AQ34</f>
        <v>258</v>
      </c>
      <c r="AR35" s="126">
        <f>AR10+AR34</f>
        <v>31</v>
      </c>
      <c r="AS35" s="211" t="s">
        <v>17</v>
      </c>
      <c r="AT35" s="126">
        <f>AT10+AT34</f>
        <v>8</v>
      </c>
      <c r="AU35" s="126">
        <f>AU10+AU34</f>
        <v>112</v>
      </c>
      <c r="AV35" s="126">
        <f>AV10+AV34</f>
        <v>27</v>
      </c>
      <c r="AW35" s="126">
        <f>AW10+AW34</f>
        <v>394</v>
      </c>
      <c r="AX35" s="126">
        <f>AX10+AX34</f>
        <v>33</v>
      </c>
      <c r="AY35" s="211" t="s">
        <v>17</v>
      </c>
      <c r="AZ35" s="139">
        <f t="shared" ref="AZ35:BE35" si="21">AZ10+AZ34</f>
        <v>107</v>
      </c>
      <c r="BA35" s="139">
        <f t="shared" si="21"/>
        <v>1498</v>
      </c>
      <c r="BB35" s="139">
        <f t="shared" si="21"/>
        <v>162</v>
      </c>
      <c r="BC35" s="139">
        <f t="shared" si="21"/>
        <v>2310</v>
      </c>
      <c r="BD35" s="139">
        <f t="shared" si="21"/>
        <v>240</v>
      </c>
      <c r="BE35" s="139">
        <f t="shared" si="21"/>
        <v>269</v>
      </c>
    </row>
    <row r="36" spans="1:59" ht="18.75" customHeight="1" x14ac:dyDescent="0.3">
      <c r="A36" s="447"/>
      <c r="B36" s="141"/>
      <c r="C36" s="142" t="s">
        <v>16</v>
      </c>
      <c r="D36" s="703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4"/>
      <c r="Y36" s="704"/>
      <c r="Z36" s="704"/>
      <c r="AA36" s="704"/>
      <c r="AB36" s="703"/>
      <c r="AC36" s="704"/>
      <c r="AD36" s="704"/>
      <c r="AE36" s="704"/>
      <c r="AF36" s="704"/>
      <c r="AG36" s="704"/>
      <c r="AH36" s="704"/>
      <c r="AI36" s="704"/>
      <c r="AJ36" s="704"/>
      <c r="AK36" s="704"/>
      <c r="AL36" s="704"/>
      <c r="AM36" s="704"/>
      <c r="AN36" s="704"/>
      <c r="AO36" s="704"/>
      <c r="AP36" s="704"/>
      <c r="AQ36" s="704"/>
      <c r="AR36" s="704"/>
      <c r="AS36" s="704"/>
      <c r="AT36" s="704"/>
      <c r="AU36" s="704"/>
      <c r="AV36" s="704"/>
      <c r="AW36" s="704"/>
      <c r="AX36" s="704"/>
      <c r="AY36" s="704"/>
      <c r="AZ36" s="707"/>
      <c r="BA36" s="708"/>
      <c r="BB36" s="708"/>
      <c r="BC36" s="708"/>
      <c r="BD36" s="708"/>
      <c r="BE36" s="708"/>
      <c r="BF36" s="202"/>
      <c r="BG36" s="202"/>
    </row>
    <row r="37" spans="1:59" s="100" customFormat="1" ht="15.75" customHeight="1" x14ac:dyDescent="0.3">
      <c r="A37" s="418" t="s">
        <v>407</v>
      </c>
      <c r="B37" s="52" t="s">
        <v>15</v>
      </c>
      <c r="C37" s="51" t="s">
        <v>341</v>
      </c>
      <c r="D37" s="252"/>
      <c r="E37" s="253" t="str">
        <f>IF(D37*14=0,"",D37*14)</f>
        <v/>
      </c>
      <c r="F37" s="252"/>
      <c r="G37" s="253" t="str">
        <f>IF(F37*14=0,"",F37*14)</f>
        <v/>
      </c>
      <c r="H37" s="252"/>
      <c r="I37" s="254"/>
      <c r="J37" s="255"/>
      <c r="K37" s="253" t="str">
        <f>IF(J37*14=0,"",J37*14)</f>
        <v/>
      </c>
      <c r="L37" s="256"/>
      <c r="M37" s="253" t="str">
        <f>IF(L37*14=0,"",L37*14)</f>
        <v/>
      </c>
      <c r="N37" s="256"/>
      <c r="O37" s="257"/>
      <c r="P37" s="256"/>
      <c r="Q37" s="253" t="str">
        <f>IF(P37*14=0,"",P37*14)</f>
        <v/>
      </c>
      <c r="R37" s="256"/>
      <c r="S37" s="253" t="str">
        <f>IF(R37*14=0,"",R37*14)</f>
        <v/>
      </c>
      <c r="T37" s="256"/>
      <c r="U37" s="258"/>
      <c r="V37" s="255"/>
      <c r="W37" s="253" t="str">
        <f>IF(V37*14=0,"",V37*14)</f>
        <v/>
      </c>
      <c r="X37" s="256"/>
      <c r="Y37" s="253" t="str">
        <f>IF(X37*14=0,"",X37*14)</f>
        <v/>
      </c>
      <c r="Z37" s="256"/>
      <c r="AA37" s="257"/>
      <c r="AB37" s="256"/>
      <c r="AC37" s="253" t="str">
        <f>IF(AB37*14=0,"",AB37*14)</f>
        <v/>
      </c>
      <c r="AD37" s="256"/>
      <c r="AE37" s="253" t="str">
        <f>IF(AD37*14=0,"",AD37*14)</f>
        <v/>
      </c>
      <c r="AF37" s="256"/>
      <c r="AG37" s="258"/>
      <c r="AH37" s="255"/>
      <c r="AI37" s="253" t="str">
        <f>IF(AH37*14=0,"",AH37*14)</f>
        <v/>
      </c>
      <c r="AJ37" s="256"/>
      <c r="AK37" s="253" t="str">
        <f>IF(AJ37*14=0,"",AJ37*14)</f>
        <v/>
      </c>
      <c r="AL37" s="256"/>
      <c r="AM37" s="257"/>
      <c r="AN37" s="255"/>
      <c r="AO37" s="253" t="str">
        <f>IF(AN37*14=0,"",AN37*14)</f>
        <v/>
      </c>
      <c r="AP37" s="266"/>
      <c r="AQ37" s="253" t="str">
        <f>IF(AP37*14=0,"",AP37*14)</f>
        <v/>
      </c>
      <c r="AR37" s="266"/>
      <c r="AS37" s="262"/>
      <c r="AT37" s="256"/>
      <c r="AU37" s="253" t="str">
        <f>IF(AT37*14=0,"",AT37*14)</f>
        <v/>
      </c>
      <c r="AV37" s="256"/>
      <c r="AW37" s="253" t="str">
        <f>IF(AV37*14=0,"",AV37*14)</f>
        <v/>
      </c>
      <c r="AX37" s="256"/>
      <c r="AY37" s="256"/>
      <c r="AZ37" s="263" t="str">
        <f>IF(D37+J37+P37+V37+AB37+AH37+AN37+AT37=0,"",D37+J37+P37+V37+AB37+AH37+AN37+AT37)</f>
        <v/>
      </c>
      <c r="BA37" s="15" t="str">
        <f>IF((P37+V37+AB37+AH37+AN37+AT37)*14=0,"",(P37+V37+AB37+AH37+AN37+AT37)*14)</f>
        <v/>
      </c>
      <c r="BB37" s="264" t="str">
        <f>IF(F37+L37+R37+X37+AD37+AJ37+AP37+AV37=0,"",F37+L37+R37+X37+AD37+AJ37+AP37+AV37)</f>
        <v/>
      </c>
      <c r="BC37" s="253" t="str">
        <f>IF((L37+F37+R37+X37+AD37+AJ37+AP37+AV37)*14=0,"",(L37+F37+R37+X37+AD37+AJ37+AP37+AV37)*14)</f>
        <v/>
      </c>
      <c r="BD37" s="278" t="s">
        <v>17</v>
      </c>
      <c r="BE37" s="279" t="str">
        <f>IF(D37+F37+L37+J37+P37+R37+V37+X37+AB37+AD37+AH37+AJ37+AN37+AP37+AT37+AV37=0,"",D37+F37+L37+J37+P37+R37+V37+X37+AB37+AD37+AH37+AJ37+AN37+AP37+AT37+AV37)</f>
        <v/>
      </c>
      <c r="BF37" s="518" t="s">
        <v>480</v>
      </c>
      <c r="BG37" s="303" t="s">
        <v>418</v>
      </c>
    </row>
    <row r="38" spans="1:59" s="100" customFormat="1" ht="15.75" customHeight="1" x14ac:dyDescent="0.3">
      <c r="A38" s="53" t="s">
        <v>406</v>
      </c>
      <c r="B38" s="52" t="s">
        <v>15</v>
      </c>
      <c r="C38" s="51" t="s">
        <v>343</v>
      </c>
      <c r="D38" s="252"/>
      <c r="E38" s="253" t="str">
        <f>IF(D38*14=0,"",D38*14)</f>
        <v/>
      </c>
      <c r="F38" s="252"/>
      <c r="G38" s="253" t="str">
        <f>IF(F38*14=0,"",F38*14)</f>
        <v/>
      </c>
      <c r="H38" s="252"/>
      <c r="I38" s="254"/>
      <c r="J38" s="255"/>
      <c r="K38" s="253" t="str">
        <f>IF(J38*14=0,"",J38*14)</f>
        <v/>
      </c>
      <c r="L38" s="256"/>
      <c r="M38" s="253" t="str">
        <f>IF(L38*14=0,"",L38*14)</f>
        <v/>
      </c>
      <c r="N38" s="256"/>
      <c r="O38" s="257"/>
      <c r="P38" s="256"/>
      <c r="Q38" s="253" t="str">
        <f>IF(P38*14=0,"",P38*14)</f>
        <v/>
      </c>
      <c r="R38" s="256"/>
      <c r="S38" s="253" t="str">
        <f>IF(R38*14=0,"",R38*14)</f>
        <v/>
      </c>
      <c r="T38" s="256"/>
      <c r="U38" s="258"/>
      <c r="V38" s="255"/>
      <c r="W38" s="253" t="str">
        <f>IF(V38*14=0,"",V38*14)</f>
        <v/>
      </c>
      <c r="X38" s="256"/>
      <c r="Y38" s="253" t="str">
        <f>IF(X38*14=0,"",X38*14)</f>
        <v/>
      </c>
      <c r="Z38" s="256"/>
      <c r="AA38" s="257"/>
      <c r="AB38" s="256"/>
      <c r="AC38" s="253" t="str">
        <f>IF(AB38*14=0,"",AB38*14)</f>
        <v/>
      </c>
      <c r="AD38" s="256"/>
      <c r="AE38" s="253" t="str">
        <f>IF(AD38*14=0,"",AD38*14)</f>
        <v/>
      </c>
      <c r="AF38" s="256"/>
      <c r="AG38" s="258"/>
      <c r="AH38" s="255"/>
      <c r="AI38" s="253" t="str">
        <f>IF(AH38*14=0,"",AH38*14)</f>
        <v/>
      </c>
      <c r="AJ38" s="256"/>
      <c r="AK38" s="253" t="str">
        <f>IF(AJ38*14=0,"",AJ38*14)</f>
        <v/>
      </c>
      <c r="AL38" s="256"/>
      <c r="AM38" s="257"/>
      <c r="AN38" s="255"/>
      <c r="AO38" s="253" t="str">
        <f>IF(AN38*14=0,"",AN38*14)</f>
        <v/>
      </c>
      <c r="AP38" s="266"/>
      <c r="AQ38" s="253" t="str">
        <f>IF(AP38*14=0,"",AP38*14)</f>
        <v/>
      </c>
      <c r="AR38" s="266"/>
      <c r="AS38" s="262"/>
      <c r="AT38" s="256"/>
      <c r="AU38" s="253" t="str">
        <f>IF(AT38*14=0,"",AT38*14)</f>
        <v/>
      </c>
      <c r="AV38" s="256"/>
      <c r="AW38" s="253" t="str">
        <f>IF(AV38*14=0,"",AV38*14)</f>
        <v/>
      </c>
      <c r="AX38" s="256"/>
      <c r="AY38" s="256"/>
      <c r="AZ38" s="263" t="str">
        <f>IF(D38+J38+P38+V38+AB38+AH38+AN38+AT38=0,"",D38+J38+P38+V38+AB38+AH38+AN38+AT38)</f>
        <v/>
      </c>
      <c r="BA38" s="15" t="str">
        <f>IF((P38+V38+AB38+AH38+AN38+AT38)*14=0,"",(P38+V38+AB38+AH38+AN38+AT38)*14)</f>
        <v/>
      </c>
      <c r="BB38" s="264" t="str">
        <f>IF(F38+L38+R38+X38+AD38+AJ38+AP38+AV38=0,"",F38+L38+R38+X38+AD38+AJ38+AP38+AV38)</f>
        <v/>
      </c>
      <c r="BC38" s="253" t="str">
        <f>IF((L38+F38+R38+X38+AD38+AJ38+AP38+AV38)*14=0,"",(L38+F38+R38+X38+AD38+AJ38+AP38+AV38)*14)</f>
        <v/>
      </c>
      <c r="BD38" s="278" t="s">
        <v>17</v>
      </c>
      <c r="BE38" s="279" t="str">
        <f>IF(D38+F38+L38+J38+P38+R38+V38+X38+AB38+AD38+AH38+AJ38+AN38+AP38+AT38+AV38=0,"",D38+F38+L38+J38+P38+R38+V38+X38+AB38+AD38+AH38+AJ38+AN38+AP38+AT38+AV38)</f>
        <v/>
      </c>
      <c r="BF38" s="518" t="s">
        <v>480</v>
      </c>
      <c r="BG38" s="303" t="s">
        <v>418</v>
      </c>
    </row>
    <row r="39" spans="1:59" s="100" customFormat="1" ht="15.75" customHeight="1" thickBot="1" x14ac:dyDescent="0.35">
      <c r="A39" s="101"/>
      <c r="B39" s="52" t="s">
        <v>15</v>
      </c>
      <c r="C39" s="51"/>
      <c r="D39" s="252"/>
      <c r="E39" s="253" t="str">
        <f>IF(D39*14=0,"",D39*14)</f>
        <v/>
      </c>
      <c r="F39" s="252"/>
      <c r="G39" s="253" t="str">
        <f>IF(F39*14=0,"",F39*14)</f>
        <v/>
      </c>
      <c r="H39" s="252"/>
      <c r="I39" s="254"/>
      <c r="J39" s="255"/>
      <c r="K39" s="253" t="str">
        <f>IF(J39*14=0,"",J39*14)</f>
        <v/>
      </c>
      <c r="L39" s="256"/>
      <c r="M39" s="253" t="str">
        <f>IF(L39*14=0,"",L39*14)</f>
        <v/>
      </c>
      <c r="N39" s="256"/>
      <c r="O39" s="257"/>
      <c r="P39" s="256"/>
      <c r="Q39" s="253" t="str">
        <f>IF(P39*14=0,"",P39*14)</f>
        <v/>
      </c>
      <c r="R39" s="256"/>
      <c r="S39" s="253" t="str">
        <f>IF(R39*14=0,"",R39*14)</f>
        <v/>
      </c>
      <c r="T39" s="256"/>
      <c r="U39" s="258"/>
      <c r="V39" s="255"/>
      <c r="W39" s="253" t="str">
        <f>IF(V39*14=0,"",V39*14)</f>
        <v/>
      </c>
      <c r="X39" s="256"/>
      <c r="Y39" s="253" t="str">
        <f>IF(X39*14=0,"",X39*14)</f>
        <v/>
      </c>
      <c r="Z39" s="256"/>
      <c r="AA39" s="257"/>
      <c r="AB39" s="256"/>
      <c r="AC39" s="253" t="str">
        <f>IF(AB39*14=0,"",AB39*14)</f>
        <v/>
      </c>
      <c r="AD39" s="256"/>
      <c r="AE39" s="253" t="str">
        <f>IF(AD39*14=0,"",AD39*14)</f>
        <v/>
      </c>
      <c r="AF39" s="256"/>
      <c r="AG39" s="258"/>
      <c r="AH39" s="255"/>
      <c r="AI39" s="253" t="str">
        <f>IF(AH39*14=0,"",AH39*14)</f>
        <v/>
      </c>
      <c r="AJ39" s="256"/>
      <c r="AK39" s="253" t="str">
        <f>IF(AJ39*14=0,"",AJ39*14)</f>
        <v/>
      </c>
      <c r="AL39" s="256"/>
      <c r="AM39" s="257"/>
      <c r="AN39" s="255"/>
      <c r="AO39" s="253" t="str">
        <f>IF(AN39*14=0,"",AN39*14)</f>
        <v/>
      </c>
      <c r="AP39" s="266"/>
      <c r="AQ39" s="253" t="str">
        <f>IF(AP39*14=0,"",AP39*14)</f>
        <v/>
      </c>
      <c r="AR39" s="266"/>
      <c r="AS39" s="262"/>
      <c r="AT39" s="256"/>
      <c r="AU39" s="253" t="str">
        <f>IF(AT39*14=0,"",AT39*14)</f>
        <v/>
      </c>
      <c r="AV39" s="256"/>
      <c r="AW39" s="253" t="str">
        <f>IF(AV39*14=0,"",AV39*14)</f>
        <v/>
      </c>
      <c r="AX39" s="256"/>
      <c r="AY39" s="256"/>
      <c r="AZ39" s="263" t="str">
        <f>IF(D39+J39+P39+V39+AB39+AH39+AN39+AT39=0,"",D39+J39+P39+V39+AB39+AH39+AN39+AT39)</f>
        <v/>
      </c>
      <c r="BA39" s="15" t="str">
        <f>IF((P39+V39+AB39+AH39+AN39+AT39)*14=0,"",(P39+V39+AB39+AH39+AN39+AT39)*14)</f>
        <v/>
      </c>
      <c r="BB39" s="264" t="str">
        <f>IF(F39+L39+R39+X39+AD39+AJ39+AP39+AV39=0,"",F39+L39+R39+X39+AD39+AJ39+AP39+AV39)</f>
        <v/>
      </c>
      <c r="BC39" s="15" t="str">
        <f>IF((L39+F39+R39+X39+AD39+AJ39+AP39+AV39)*14=0,"",(L39+F39+R39+X39+AD39+AJ39+AP39+AV39)*14)</f>
        <v/>
      </c>
      <c r="BD39" s="278" t="s">
        <v>17</v>
      </c>
      <c r="BE39" s="279" t="str">
        <f>IF(D39+F39+L39+J39+P39+R39+V39+X39+AB39+AD39+AH39+AJ39+AN39+AP39+AT39+AV39=0,"",D39+F39+L39+J39+P39+R39+V39+X39+AB39+AD39+AH39+AJ39+AN39+AP39+AT39+AV39)</f>
        <v/>
      </c>
      <c r="BF39" s="204"/>
      <c r="BG39" s="204"/>
    </row>
    <row r="40" spans="1:59" ht="15.75" customHeight="1" thickBot="1" x14ac:dyDescent="0.35">
      <c r="A40" s="143"/>
      <c r="B40" s="144"/>
      <c r="C40" s="145" t="s">
        <v>18</v>
      </c>
      <c r="D40" s="146">
        <f>SUM(D37:D39)</f>
        <v>0</v>
      </c>
      <c r="E40" s="147" t="str">
        <f>IF(D40*14=0,"",D40*14)</f>
        <v/>
      </c>
      <c r="F40" s="148">
        <f>SUM(F37:F39)</f>
        <v>0</v>
      </c>
      <c r="G40" s="147" t="str">
        <f>IF(F40*14=0,"",F40*14)</f>
        <v/>
      </c>
      <c r="H40" s="149" t="s">
        <v>17</v>
      </c>
      <c r="I40" s="150" t="s">
        <v>17</v>
      </c>
      <c r="J40" s="151">
        <f>SUM(J37:J39)</f>
        <v>0</v>
      </c>
      <c r="K40" s="147" t="str">
        <f>IF(J40*14=0,"",J40*14)</f>
        <v/>
      </c>
      <c r="L40" s="148">
        <f>SUM(L37:L39)</f>
        <v>0</v>
      </c>
      <c r="M40" s="147" t="str">
        <f>IF(L40*14=0,"",L40*14)</f>
        <v/>
      </c>
      <c r="N40" s="149" t="s">
        <v>17</v>
      </c>
      <c r="O40" s="150" t="s">
        <v>17</v>
      </c>
      <c r="P40" s="146">
        <f>SUM(P37:P39)</f>
        <v>0</v>
      </c>
      <c r="Q40" s="147" t="str">
        <f>IF(P40*14=0,"",P40*14)</f>
        <v/>
      </c>
      <c r="R40" s="148">
        <f>SUM(R37:R39)</f>
        <v>0</v>
      </c>
      <c r="S40" s="147" t="str">
        <f>IF(R40*14=0,"",R40*14)</f>
        <v/>
      </c>
      <c r="T40" s="152" t="s">
        <v>17</v>
      </c>
      <c r="U40" s="150" t="s">
        <v>17</v>
      </c>
      <c r="V40" s="151">
        <f>SUM(V37:V39)</f>
        <v>0</v>
      </c>
      <c r="W40" s="147" t="str">
        <f>IF(V40*14=0,"",V40*14)</f>
        <v/>
      </c>
      <c r="X40" s="148">
        <f>SUM(X37:X39)</f>
        <v>0</v>
      </c>
      <c r="Y40" s="147" t="str">
        <f>IF(X40*14=0,"",X40*14)</f>
        <v/>
      </c>
      <c r="Z40" s="149" t="s">
        <v>17</v>
      </c>
      <c r="AA40" s="150" t="s">
        <v>17</v>
      </c>
      <c r="AB40" s="146">
        <f>SUM(AB37:AB39)</f>
        <v>0</v>
      </c>
      <c r="AC40" s="147" t="str">
        <f>IF(AB40*14=0,"",AB40*14)</f>
        <v/>
      </c>
      <c r="AD40" s="148">
        <f>SUM(AD37:AD39)</f>
        <v>0</v>
      </c>
      <c r="AE40" s="147" t="str">
        <f>IF(AD40*14=0,"",AD40*14)</f>
        <v/>
      </c>
      <c r="AF40" s="149" t="s">
        <v>17</v>
      </c>
      <c r="AG40" s="150" t="s">
        <v>17</v>
      </c>
      <c r="AH40" s="151">
        <f>SUM(AH37:AH39)</f>
        <v>0</v>
      </c>
      <c r="AI40" s="147" t="str">
        <f>IF(AH40*14=0,"",AH40*14)</f>
        <v/>
      </c>
      <c r="AJ40" s="148">
        <f>SUM(AJ37:AJ39)</f>
        <v>0</v>
      </c>
      <c r="AK40" s="147" t="str">
        <f>IF(AJ40*14=0,"",AJ40*14)</f>
        <v/>
      </c>
      <c r="AL40" s="149" t="s">
        <v>17</v>
      </c>
      <c r="AM40" s="150" t="s">
        <v>17</v>
      </c>
      <c r="AN40" s="146">
        <f>SUM(AN37:AN39)</f>
        <v>0</v>
      </c>
      <c r="AO40" s="147" t="str">
        <f>IF(AN40*14=0,"",AN40*14)</f>
        <v/>
      </c>
      <c r="AP40" s="148">
        <f>SUM(AP37:AP39)</f>
        <v>0</v>
      </c>
      <c r="AQ40" s="147" t="str">
        <f>IF(AP40*14=0,"",AP40*14)</f>
        <v/>
      </c>
      <c r="AR40" s="152" t="s">
        <v>17</v>
      </c>
      <c r="AS40" s="150" t="s">
        <v>17</v>
      </c>
      <c r="AT40" s="151">
        <f>SUM(AT37:AT39)</f>
        <v>0</v>
      </c>
      <c r="AU40" s="147" t="str">
        <f>IF(AT40*14=0,"",AT40*14)</f>
        <v/>
      </c>
      <c r="AV40" s="148">
        <f>SUM(AV37:AV39)</f>
        <v>0</v>
      </c>
      <c r="AW40" s="147" t="str">
        <f>IF(AV40*14=0,"",AV40*14)</f>
        <v/>
      </c>
      <c r="AX40" s="149" t="s">
        <v>17</v>
      </c>
      <c r="AY40" s="150" t="s">
        <v>17</v>
      </c>
      <c r="AZ40" s="153" t="str">
        <f>IF(D40+J40+P40+V40=0,"",D40+J40+P40+V40)</f>
        <v/>
      </c>
      <c r="BA40" s="227" t="str">
        <f>IF((P40+V40+AB40+AH40+AN40+AT40)*14=0,"",(P40+V40+AB40+AH40+AN40+AT40)*14)</f>
        <v/>
      </c>
      <c r="BB40" s="228" t="str">
        <f>IF(F40+L40+R40+X40=0,"",F40+L40+R40+X40)</f>
        <v/>
      </c>
      <c r="BC40" s="229" t="str">
        <f>IF((L40+F40+R40+X40+AD40+AJ40+AP40+AV40)*14=0,"",(L40+F40+R40+X40+AD40+AJ40+AP40+AV40)*14)</f>
        <v/>
      </c>
      <c r="BD40" s="149" t="s">
        <v>17</v>
      </c>
      <c r="BE40" s="154" t="s">
        <v>40</v>
      </c>
    </row>
    <row r="41" spans="1:59" ht="15.75" customHeight="1" thickBot="1" x14ac:dyDescent="0.35">
      <c r="A41" s="155"/>
      <c r="B41" s="156"/>
      <c r="C41" s="157" t="s">
        <v>42</v>
      </c>
      <c r="D41" s="158">
        <f>D35+D40</f>
        <v>12</v>
      </c>
      <c r="E41" s="159">
        <f>IF(D41*14=0,"",D41*14)</f>
        <v>168</v>
      </c>
      <c r="F41" s="160">
        <f>F35+F40</f>
        <v>20</v>
      </c>
      <c r="G41" s="159">
        <f>IF(F41*14=0,"",F41*14)</f>
        <v>280</v>
      </c>
      <c r="H41" s="161" t="s">
        <v>17</v>
      </c>
      <c r="I41" s="162" t="s">
        <v>17</v>
      </c>
      <c r="J41" s="163">
        <f>J35+J40</f>
        <v>14</v>
      </c>
      <c r="K41" s="159">
        <f>IF(J41*14=0,"",J41*14)</f>
        <v>196</v>
      </c>
      <c r="L41" s="160">
        <f>L35+L40</f>
        <v>20</v>
      </c>
      <c r="M41" s="159">
        <f>IF(L41*14=0,"",L41*14)</f>
        <v>280</v>
      </c>
      <c r="N41" s="161" t="s">
        <v>17</v>
      </c>
      <c r="O41" s="162" t="s">
        <v>17</v>
      </c>
      <c r="P41" s="158">
        <f>P35+P40</f>
        <v>11</v>
      </c>
      <c r="Q41" s="159">
        <f>IF(P41*14=0,"",P41*14)</f>
        <v>154</v>
      </c>
      <c r="R41" s="160">
        <f>R35+R40</f>
        <v>21</v>
      </c>
      <c r="S41" s="159">
        <f>IF(R41*14=0,"",R41*14)</f>
        <v>294</v>
      </c>
      <c r="T41" s="164" t="s">
        <v>17</v>
      </c>
      <c r="U41" s="162" t="s">
        <v>17</v>
      </c>
      <c r="V41" s="163">
        <f>V35+V40</f>
        <v>16</v>
      </c>
      <c r="W41" s="159">
        <f>IF(V41*14=0,"",V41*14)</f>
        <v>224</v>
      </c>
      <c r="X41" s="160">
        <f>X35+X40</f>
        <v>17</v>
      </c>
      <c r="Y41" s="159">
        <f>IF(X41*14=0,"",X41*14)</f>
        <v>238</v>
      </c>
      <c r="Z41" s="161" t="s">
        <v>17</v>
      </c>
      <c r="AA41" s="162" t="s">
        <v>17</v>
      </c>
      <c r="AB41" s="158">
        <f>AB35+AB40</f>
        <v>16</v>
      </c>
      <c r="AC41" s="159">
        <f>IF(AB41*14=0,"",AB41*14)</f>
        <v>224</v>
      </c>
      <c r="AD41" s="160">
        <f>AD35+AD40</f>
        <v>18</v>
      </c>
      <c r="AE41" s="159">
        <f>IF(AD41*14=0,"",AD41*14)</f>
        <v>252</v>
      </c>
      <c r="AF41" s="161" t="s">
        <v>17</v>
      </c>
      <c r="AG41" s="162" t="s">
        <v>17</v>
      </c>
      <c r="AH41" s="163">
        <f>AH35+AH40</f>
        <v>15</v>
      </c>
      <c r="AI41" s="159">
        <f>IF(AH41*14=0,"",AH41*14)</f>
        <v>210</v>
      </c>
      <c r="AJ41" s="160">
        <f>AJ35+AJ40</f>
        <v>21</v>
      </c>
      <c r="AK41" s="159">
        <f>IF(AJ41*14=0,"",AJ41*14)</f>
        <v>294</v>
      </c>
      <c r="AL41" s="161" t="s">
        <v>17</v>
      </c>
      <c r="AM41" s="162" t="s">
        <v>17</v>
      </c>
      <c r="AN41" s="158">
        <f>AN35+AN40</f>
        <v>15</v>
      </c>
      <c r="AO41" s="159">
        <f>IF(AN41*14=0,"",AN41*14)</f>
        <v>210</v>
      </c>
      <c r="AP41" s="160">
        <f>AP35+AP40</f>
        <v>18</v>
      </c>
      <c r="AQ41" s="159">
        <f>IF(AP41*14=0,"",AP41*14)</f>
        <v>252</v>
      </c>
      <c r="AR41" s="164" t="s">
        <v>17</v>
      </c>
      <c r="AS41" s="162" t="s">
        <v>17</v>
      </c>
      <c r="AT41" s="163">
        <f>AT35+AT40</f>
        <v>8</v>
      </c>
      <c r="AU41" s="159">
        <f>IF(AT41*14=0,"",AT41*14)</f>
        <v>112</v>
      </c>
      <c r="AV41" s="160">
        <f>AV35+AV40</f>
        <v>27</v>
      </c>
      <c r="AW41" s="159">
        <f>IF(AV41*14=0,"",AV41*14)</f>
        <v>378</v>
      </c>
      <c r="AX41" s="161" t="s">
        <v>17</v>
      </c>
      <c r="AY41" s="162" t="s">
        <v>17</v>
      </c>
      <c r="AZ41" s="165">
        <f>IF(D41+J41+P41+V41+AB41+AN41+AT41+AH41=0,"",D41+J41+P41+V41+AB41+AN41+AT41+AH41)</f>
        <v>107</v>
      </c>
      <c r="BA41" s="230">
        <f>IF((D41+J41+P41+V41+AB41+AH41+AN41+AT41)*14=0,"",(D41+J41+P41+V41+AB41+AH41+AN41+AT41)*14)</f>
        <v>1498</v>
      </c>
      <c r="BB41" s="153">
        <f>IF(F41+L41+R41+X41+AD41+AP41+AV41+AJ41=0,"",F41+L41+R41+X41+AD41+AP41+AV41+AJ41)</f>
        <v>162</v>
      </c>
      <c r="BC41" s="231">
        <f>IF((L41+F41+R41+X41+AD41+AJ41+AP41+AV41)*14=0,"",(L41+F41+R41+X41+AD41+AJ41+AP41+AV41)*14)</f>
        <v>2268</v>
      </c>
      <c r="BD41" s="161" t="s">
        <v>17</v>
      </c>
      <c r="BE41" s="166" t="s">
        <v>40</v>
      </c>
    </row>
    <row r="42" spans="1:59" ht="15.75" customHeight="1" thickTop="1" x14ac:dyDescent="0.3">
      <c r="A42" s="167"/>
      <c r="B42" s="226"/>
      <c r="C42" s="168"/>
      <c r="D42" s="703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704"/>
      <c r="Z42" s="704"/>
      <c r="AA42" s="704"/>
      <c r="AB42" s="703"/>
      <c r="AC42" s="704"/>
      <c r="AD42" s="704"/>
      <c r="AE42" s="704"/>
      <c r="AF42" s="704"/>
      <c r="AG42" s="704"/>
      <c r="AH42" s="704"/>
      <c r="AI42" s="704"/>
      <c r="AJ42" s="704"/>
      <c r="AK42" s="704"/>
      <c r="AL42" s="704"/>
      <c r="AM42" s="704"/>
      <c r="AN42" s="704"/>
      <c r="AO42" s="704"/>
      <c r="AP42" s="704"/>
      <c r="AQ42" s="704"/>
      <c r="AR42" s="704"/>
      <c r="AS42" s="704"/>
      <c r="AT42" s="704"/>
      <c r="AU42" s="704"/>
      <c r="AV42" s="704"/>
      <c r="AW42" s="704"/>
      <c r="AX42" s="704"/>
      <c r="AY42" s="704"/>
      <c r="AZ42" s="707"/>
      <c r="BA42" s="708"/>
      <c r="BB42" s="708"/>
      <c r="BC42" s="708"/>
      <c r="BD42" s="708"/>
      <c r="BE42" s="708"/>
      <c r="BF42" s="202"/>
      <c r="BG42" s="202"/>
    </row>
    <row r="43" spans="1:59" s="118" customFormat="1" ht="15.75" customHeight="1" x14ac:dyDescent="0.3">
      <c r="A43" s="530" t="s">
        <v>408</v>
      </c>
      <c r="B43" s="113" t="s">
        <v>15</v>
      </c>
      <c r="C43" s="186" t="s">
        <v>342</v>
      </c>
      <c r="D43" s="280"/>
      <c r="E43" s="68"/>
      <c r="F43" s="68"/>
      <c r="G43" s="68"/>
      <c r="H43" s="69"/>
      <c r="I43" s="281"/>
      <c r="J43" s="189"/>
      <c r="K43" s="68"/>
      <c r="L43" s="68"/>
      <c r="M43" s="68"/>
      <c r="N43" s="69"/>
      <c r="O43" s="281"/>
      <c r="P43" s="190"/>
      <c r="Q43" s="68"/>
      <c r="R43" s="68"/>
      <c r="S43" s="68"/>
      <c r="T43" s="69"/>
      <c r="U43" s="69"/>
      <c r="V43" s="190"/>
      <c r="W43" s="68"/>
      <c r="X43" s="68"/>
      <c r="Y43" s="68"/>
      <c r="Z43" s="69"/>
      <c r="AA43" s="281"/>
      <c r="AB43" s="189"/>
      <c r="AC43" s="68"/>
      <c r="AD43" s="68"/>
      <c r="AE43" s="68"/>
      <c r="AF43" s="69"/>
      <c r="AG43" s="69"/>
      <c r="AH43" s="69"/>
      <c r="AI43" s="68"/>
      <c r="AJ43" s="68"/>
      <c r="AK43" s="64"/>
      <c r="AL43" s="87"/>
      <c r="AM43" s="191"/>
      <c r="AN43" s="189"/>
      <c r="AO43" s="68"/>
      <c r="AP43" s="68"/>
      <c r="AQ43" s="68"/>
      <c r="AR43" s="69"/>
      <c r="AS43" s="281"/>
      <c r="AT43" s="189"/>
      <c r="AU43" s="68"/>
      <c r="AV43" s="68">
        <v>16</v>
      </c>
      <c r="AW43" s="282">
        <f>IF(AV43*15=0,"",AV43*15)</f>
        <v>240</v>
      </c>
      <c r="AX43" s="283"/>
      <c r="AY43" s="284" t="s">
        <v>93</v>
      </c>
      <c r="AZ43" s="172"/>
      <c r="BA43" s="173"/>
      <c r="BB43" s="173"/>
      <c r="BC43" s="173"/>
      <c r="BD43" s="173"/>
      <c r="BE43" s="173"/>
      <c r="BF43" s="518" t="s">
        <v>480</v>
      </c>
      <c r="BG43" s="303" t="s">
        <v>418</v>
      </c>
    </row>
    <row r="44" spans="1:59" s="118" customFormat="1" ht="15.75" customHeight="1" x14ac:dyDescent="0.3">
      <c r="A44" s="185"/>
      <c r="B44" s="70" t="s">
        <v>15</v>
      </c>
      <c r="C44" s="187"/>
      <c r="D44" s="188"/>
      <c r="E44" s="68"/>
      <c r="F44" s="68"/>
      <c r="G44" s="68"/>
      <c r="H44" s="69"/>
      <c r="I44" s="49"/>
      <c r="J44" s="189"/>
      <c r="K44" s="68"/>
      <c r="L44" s="68"/>
      <c r="M44" s="68"/>
      <c r="N44" s="69"/>
      <c r="O44" s="49"/>
      <c r="P44" s="190"/>
      <c r="Q44" s="68"/>
      <c r="R44" s="68"/>
      <c r="S44" s="68"/>
      <c r="T44" s="69"/>
      <c r="U44" s="69"/>
      <c r="V44" s="190"/>
      <c r="W44" s="68"/>
      <c r="X44" s="68"/>
      <c r="Y44" s="68"/>
      <c r="Z44" s="69"/>
      <c r="AA44" s="49"/>
      <c r="AB44" s="189"/>
      <c r="AC44" s="68"/>
      <c r="AD44" s="68"/>
      <c r="AE44" s="68"/>
      <c r="AF44" s="69"/>
      <c r="AG44" s="69"/>
      <c r="AH44" s="69"/>
      <c r="AI44" s="68"/>
      <c r="AJ44" s="68"/>
      <c r="AK44" s="64"/>
      <c r="AL44" s="87"/>
      <c r="AM44" s="192"/>
      <c r="AN44" s="189"/>
      <c r="AO44" s="68"/>
      <c r="AP44" s="68"/>
      <c r="AQ44" s="68"/>
      <c r="AR44" s="69"/>
      <c r="AS44" s="49"/>
      <c r="AT44" s="189"/>
      <c r="AU44" s="68"/>
      <c r="AV44" s="68"/>
      <c r="AW44" s="282"/>
      <c r="AX44" s="283"/>
      <c r="AY44" s="284"/>
      <c r="AZ44" s="172"/>
      <c r="BA44" s="173"/>
      <c r="BB44" s="173"/>
      <c r="BC44" s="173"/>
      <c r="BD44" s="173"/>
      <c r="BE44" s="173"/>
      <c r="BF44" s="203"/>
      <c r="BG44" s="203"/>
    </row>
    <row r="45" spans="1:59" s="118" customFormat="1" ht="15.75" customHeight="1" x14ac:dyDescent="0.3">
      <c r="A45" s="185"/>
      <c r="B45" s="70" t="s">
        <v>15</v>
      </c>
      <c r="C45" s="187"/>
      <c r="D45" s="188"/>
      <c r="E45" s="68"/>
      <c r="F45" s="68"/>
      <c r="G45" s="68"/>
      <c r="H45" s="69"/>
      <c r="I45" s="49"/>
      <c r="J45" s="189"/>
      <c r="K45" s="68"/>
      <c r="L45" s="68"/>
      <c r="M45" s="68"/>
      <c r="N45" s="69"/>
      <c r="O45" s="49"/>
      <c r="P45" s="190"/>
      <c r="Q45" s="68"/>
      <c r="R45" s="68"/>
      <c r="S45" s="68"/>
      <c r="T45" s="69"/>
      <c r="U45" s="69"/>
      <c r="V45" s="190"/>
      <c r="W45" s="68"/>
      <c r="X45" s="68"/>
      <c r="Y45" s="68"/>
      <c r="Z45" s="69"/>
      <c r="AA45" s="49"/>
      <c r="AB45" s="189"/>
      <c r="AC45" s="68"/>
      <c r="AD45" s="68"/>
      <c r="AE45" s="68"/>
      <c r="AF45" s="69"/>
      <c r="AG45" s="69"/>
      <c r="AH45" s="69"/>
      <c r="AI45" s="68"/>
      <c r="AJ45" s="68"/>
      <c r="AK45" s="64"/>
      <c r="AL45" s="87"/>
      <c r="AM45" s="192"/>
      <c r="AN45" s="189"/>
      <c r="AO45" s="68"/>
      <c r="AP45" s="68"/>
      <c r="AQ45" s="68"/>
      <c r="AR45" s="69"/>
      <c r="AS45" s="49"/>
      <c r="AT45" s="189"/>
      <c r="AU45" s="68"/>
      <c r="AV45" s="68"/>
      <c r="AW45" s="282"/>
      <c r="AX45" s="283"/>
      <c r="AY45" s="284"/>
      <c r="AZ45" s="172"/>
      <c r="BA45" s="173"/>
      <c r="BB45" s="173"/>
      <c r="BC45" s="173"/>
      <c r="BD45" s="173"/>
      <c r="BE45" s="173"/>
      <c r="BF45" s="203"/>
      <c r="BG45" s="203"/>
    </row>
    <row r="46" spans="1:59" s="118" customFormat="1" ht="9.9" customHeight="1" x14ac:dyDescent="0.25">
      <c r="A46" s="714"/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5"/>
      <c r="Y46" s="715"/>
      <c r="Z46" s="715"/>
      <c r="AA46" s="715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8"/>
      <c r="AX46" s="248"/>
      <c r="AY46" s="248"/>
      <c r="AZ46" s="169"/>
      <c r="BA46" s="170"/>
      <c r="BB46" s="170"/>
      <c r="BC46" s="170"/>
      <c r="BD46" s="170"/>
      <c r="BE46" s="171"/>
    </row>
    <row r="47" spans="1:59" s="118" customFormat="1" ht="15.75" customHeight="1" x14ac:dyDescent="0.25">
      <c r="A47" s="711" t="s">
        <v>20</v>
      </c>
      <c r="B47" s="712"/>
      <c r="C47" s="712"/>
      <c r="D47" s="712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  <c r="W47" s="712"/>
      <c r="X47" s="712"/>
      <c r="Y47" s="712"/>
      <c r="Z47" s="712"/>
      <c r="AA47" s="712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169"/>
      <c r="BA47" s="170"/>
      <c r="BB47" s="170"/>
      <c r="BC47" s="170"/>
      <c r="BD47" s="170"/>
      <c r="BE47" s="171"/>
    </row>
    <row r="48" spans="1:59" s="118" customFormat="1" ht="15.75" customHeight="1" x14ac:dyDescent="0.3">
      <c r="A48" s="174"/>
      <c r="B48" s="103"/>
      <c r="C48" s="175" t="s">
        <v>21</v>
      </c>
      <c r="D48" s="285"/>
      <c r="E48" s="286"/>
      <c r="F48" s="286"/>
      <c r="G48" s="286"/>
      <c r="H48" s="264"/>
      <c r="I48" s="287" t="str">
        <f>IF(COUNTIF(I12:I45,"A")=0,"",COUNTIF(I12:I45,"A"))</f>
        <v/>
      </c>
      <c r="J48" s="285"/>
      <c r="K48" s="286"/>
      <c r="L48" s="286"/>
      <c r="M48" s="286"/>
      <c r="N48" s="264"/>
      <c r="O48" s="287" t="str">
        <f>IF(COUNTIF(O12:O45,"A")=0,"",COUNTIF(O12:O45,"A"))</f>
        <v/>
      </c>
      <c r="P48" s="285"/>
      <c r="Q48" s="286"/>
      <c r="R48" s="286"/>
      <c r="S48" s="286"/>
      <c r="T48" s="264"/>
      <c r="U48" s="287" t="str">
        <f>IF(COUNTIF(U12:U45,"A")=0,"",COUNTIF(U12:U45,"A"))</f>
        <v/>
      </c>
      <c r="V48" s="285"/>
      <c r="W48" s="286"/>
      <c r="X48" s="286"/>
      <c r="Y48" s="286"/>
      <c r="Z48" s="264"/>
      <c r="AA48" s="287" t="str">
        <f>IF(COUNTIF(AA12:AA45,"A")=0,"",COUNTIF(AA12:AA45,"A"))</f>
        <v/>
      </c>
      <c r="AB48" s="285"/>
      <c r="AC48" s="286"/>
      <c r="AD48" s="286"/>
      <c r="AE48" s="286"/>
      <c r="AF48" s="264"/>
      <c r="AG48" s="287" t="str">
        <f>IF(COUNTIF(AG12:AG45,"A")=0,"",COUNTIF(AG12:AG45,"A"))</f>
        <v/>
      </c>
      <c r="AH48" s="285"/>
      <c r="AI48" s="286"/>
      <c r="AJ48" s="286"/>
      <c r="AK48" s="286"/>
      <c r="AL48" s="264"/>
      <c r="AM48" s="287" t="str">
        <f>IF(COUNTIF(AM12:AM45,"A")=0,"",COUNTIF(AM12:AM45,"A"))</f>
        <v/>
      </c>
      <c r="AN48" s="285"/>
      <c r="AO48" s="286"/>
      <c r="AP48" s="286"/>
      <c r="AQ48" s="286"/>
      <c r="AR48" s="264"/>
      <c r="AS48" s="287" t="str">
        <f>IF(COUNTIF(AS12:AS45,"A")=0,"",COUNTIF(AS12:AS45,"A"))</f>
        <v/>
      </c>
      <c r="AT48" s="285"/>
      <c r="AU48" s="286"/>
      <c r="AV48" s="286"/>
      <c r="AW48" s="286"/>
      <c r="AX48" s="264"/>
      <c r="AY48" s="287">
        <f>IF(COUNTIF(AY12:AY45,"A")=0,"",COUNTIF(AY12:AY45,"A"))</f>
        <v>1</v>
      </c>
      <c r="AZ48" s="288"/>
      <c r="BA48" s="286"/>
      <c r="BB48" s="286"/>
      <c r="BC48" s="286"/>
      <c r="BD48" s="264"/>
      <c r="BE48" s="289">
        <f t="shared" ref="BE48:BE60" si="22">IF(SUM(I48:AY48)=0,"",SUM(I48:AY48))</f>
        <v>1</v>
      </c>
    </row>
    <row r="49" spans="1:57" s="118" customFormat="1" ht="15.75" customHeight="1" x14ac:dyDescent="0.3">
      <c r="A49" s="174"/>
      <c r="B49" s="103"/>
      <c r="C49" s="175" t="s">
        <v>22</v>
      </c>
      <c r="D49" s="285"/>
      <c r="E49" s="286"/>
      <c r="F49" s="286"/>
      <c r="G49" s="286"/>
      <c r="H49" s="264"/>
      <c r="I49" s="287" t="str">
        <f>IF(COUNTIF(I12:I45,"B")=0,"",COUNTIF(I12:I45,"B"))</f>
        <v/>
      </c>
      <c r="J49" s="285"/>
      <c r="K49" s="286"/>
      <c r="L49" s="286"/>
      <c r="M49" s="286"/>
      <c r="N49" s="264"/>
      <c r="O49" s="287" t="str">
        <f>IF(COUNTIF(O12:O45,"B")=0,"",COUNTIF(O12:O45,"B"))</f>
        <v/>
      </c>
      <c r="P49" s="285"/>
      <c r="Q49" s="286"/>
      <c r="R49" s="286"/>
      <c r="S49" s="286"/>
      <c r="T49" s="264"/>
      <c r="U49" s="287" t="str">
        <f>IF(COUNTIF(U12:U45,"B")=0,"",COUNTIF(U12:U45,"B"))</f>
        <v/>
      </c>
      <c r="V49" s="285"/>
      <c r="W49" s="286"/>
      <c r="X49" s="286"/>
      <c r="Y49" s="286"/>
      <c r="Z49" s="264"/>
      <c r="AA49" s="287" t="str">
        <f>IF(COUNTIF(AA12:AA45,"B")=0,"",COUNTIF(AA12:AA45,"B"))</f>
        <v/>
      </c>
      <c r="AB49" s="285"/>
      <c r="AC49" s="286"/>
      <c r="AD49" s="286"/>
      <c r="AE49" s="286"/>
      <c r="AF49" s="264"/>
      <c r="AG49" s="287" t="str">
        <f>IF(COUNTIF(AG12:AG45,"B")=0,"",COUNTIF(AG12:AG45,"B"))</f>
        <v/>
      </c>
      <c r="AH49" s="285"/>
      <c r="AI49" s="286"/>
      <c r="AJ49" s="286"/>
      <c r="AK49" s="286"/>
      <c r="AL49" s="264"/>
      <c r="AM49" s="287" t="str">
        <f>IF(COUNTIF(AM12:AM45,"B")=0,"",COUNTIF(AM12:AM45,"B"))</f>
        <v/>
      </c>
      <c r="AN49" s="285"/>
      <c r="AO49" s="286"/>
      <c r="AP49" s="286"/>
      <c r="AQ49" s="286"/>
      <c r="AR49" s="264"/>
      <c r="AS49" s="287" t="str">
        <f>IF(COUNTIF(AS12:AS45,"B")=0,"",COUNTIF(AS12:AS45,"B"))</f>
        <v/>
      </c>
      <c r="AT49" s="285"/>
      <c r="AU49" s="286"/>
      <c r="AV49" s="286"/>
      <c r="AW49" s="286"/>
      <c r="AX49" s="264"/>
      <c r="AY49" s="287" t="str">
        <f>IF(COUNTIF(AY12:AY45,"B")=0,"",COUNTIF(AY12:AY45,"B"))</f>
        <v/>
      </c>
      <c r="AZ49" s="288"/>
      <c r="BA49" s="286"/>
      <c r="BB49" s="286"/>
      <c r="BC49" s="286"/>
      <c r="BD49" s="264"/>
      <c r="BE49" s="289" t="str">
        <f t="shared" si="22"/>
        <v/>
      </c>
    </row>
    <row r="50" spans="1:57" s="118" customFormat="1" ht="15.75" customHeight="1" x14ac:dyDescent="0.3">
      <c r="A50" s="174"/>
      <c r="B50" s="103"/>
      <c r="C50" s="175" t="s">
        <v>58</v>
      </c>
      <c r="D50" s="285"/>
      <c r="E50" s="286"/>
      <c r="F50" s="286"/>
      <c r="G50" s="286"/>
      <c r="H50" s="264"/>
      <c r="I50" s="287" t="str">
        <f>IF(COUNTIF(I12:I45,"ÉÉ")=0,"",COUNTIF(I12:I45,"ÉÉ"))</f>
        <v/>
      </c>
      <c r="J50" s="285"/>
      <c r="K50" s="286"/>
      <c r="L50" s="286"/>
      <c r="M50" s="286"/>
      <c r="N50" s="264"/>
      <c r="O50" s="287" t="str">
        <f>IF(COUNTIF(O12:O45,"ÉÉ")=0,"",COUNTIF(O12:O45,"ÉÉ"))</f>
        <v/>
      </c>
      <c r="P50" s="285"/>
      <c r="Q50" s="286"/>
      <c r="R50" s="286"/>
      <c r="S50" s="286"/>
      <c r="T50" s="264"/>
      <c r="U50" s="287" t="str">
        <f>IF(COUNTIF(U12:U45,"ÉÉ")=0,"",COUNTIF(U12:U45,"ÉÉ"))</f>
        <v/>
      </c>
      <c r="V50" s="285"/>
      <c r="W50" s="286"/>
      <c r="X50" s="286"/>
      <c r="Y50" s="286"/>
      <c r="Z50" s="264"/>
      <c r="AA50" s="287" t="str">
        <f>IF(COUNTIF(AA12:AA45,"ÉÉ")=0,"",COUNTIF(AA12:AA45,"ÉÉ"))</f>
        <v/>
      </c>
      <c r="AB50" s="285"/>
      <c r="AC50" s="286"/>
      <c r="AD50" s="286"/>
      <c r="AE50" s="286"/>
      <c r="AF50" s="264"/>
      <c r="AG50" s="287">
        <f>IF(COUNTIF(AG12:AG45,"ÉÉ")=0,"",COUNTIF(AG12:AG45,"ÉÉ"))</f>
        <v>2</v>
      </c>
      <c r="AH50" s="285"/>
      <c r="AI50" s="286"/>
      <c r="AJ50" s="286"/>
      <c r="AK50" s="286"/>
      <c r="AL50" s="264"/>
      <c r="AM50" s="287">
        <f>IF(COUNTIF(AM12:AM45,"ÉÉ")=0,"",COUNTIF(AM12:AM45,"ÉÉ"))</f>
        <v>2</v>
      </c>
      <c r="AN50" s="285"/>
      <c r="AO50" s="286"/>
      <c r="AP50" s="286"/>
      <c r="AQ50" s="286"/>
      <c r="AR50" s="264"/>
      <c r="AS50" s="287">
        <f>IF(COUNTIF(AS12:AS45,"ÉÉ")=0,"",COUNTIF(AS12:AS45,"ÉÉ"))</f>
        <v>1</v>
      </c>
      <c r="AT50" s="285"/>
      <c r="AU50" s="286"/>
      <c r="AV50" s="286"/>
      <c r="AW50" s="286"/>
      <c r="AX50" s="264"/>
      <c r="AY50" s="287" t="str">
        <f>IF(COUNTIF(AY12:AY45,"ÉÉ")=0,"",COUNTIF(AY12:AY45,"ÉÉ"))</f>
        <v/>
      </c>
      <c r="AZ50" s="288"/>
      <c r="BA50" s="286"/>
      <c r="BB50" s="286"/>
      <c r="BC50" s="286"/>
      <c r="BD50" s="264"/>
      <c r="BE50" s="289">
        <f t="shared" si="22"/>
        <v>5</v>
      </c>
    </row>
    <row r="51" spans="1:57" s="118" customFormat="1" ht="15.75" customHeight="1" x14ac:dyDescent="0.3">
      <c r="A51" s="174"/>
      <c r="B51" s="103"/>
      <c r="C51" s="175" t="s">
        <v>59</v>
      </c>
      <c r="D51" s="290"/>
      <c r="E51" s="291"/>
      <c r="F51" s="291"/>
      <c r="G51" s="291"/>
      <c r="H51" s="292"/>
      <c r="I51" s="287" t="str">
        <f>IF(COUNTIF(I12:I45,"ÉÉ(Z)")=0,"",COUNTIF(I12:I45,"ÉÉ(Z)"))</f>
        <v/>
      </c>
      <c r="J51" s="290"/>
      <c r="K51" s="291"/>
      <c r="L51" s="291"/>
      <c r="M51" s="291"/>
      <c r="N51" s="292"/>
      <c r="O51" s="287" t="str">
        <f>IF(COUNTIF(O12:O45,"ÉÉ(Z)")=0,"",COUNTIF(O12:O45,"ÉÉ(Z)"))</f>
        <v/>
      </c>
      <c r="P51" s="290"/>
      <c r="Q51" s="291"/>
      <c r="R51" s="291"/>
      <c r="S51" s="291"/>
      <c r="T51" s="292"/>
      <c r="U51" s="287" t="str">
        <f>IF(COUNTIF(U12:U45,"ÉÉ(Z)")=0,"",COUNTIF(U12:U45,"ÉÉ(Z)"))</f>
        <v/>
      </c>
      <c r="V51" s="290"/>
      <c r="W51" s="291"/>
      <c r="X51" s="291"/>
      <c r="Y51" s="291"/>
      <c r="Z51" s="292"/>
      <c r="AA51" s="287" t="str">
        <f>IF(COUNTIF(AA12:AA45,"ÉÉ(Z)")=0,"",COUNTIF(AA12:AA45,"ÉÉ(Z)"))</f>
        <v/>
      </c>
      <c r="AB51" s="290"/>
      <c r="AC51" s="291"/>
      <c r="AD51" s="291"/>
      <c r="AE51" s="291"/>
      <c r="AF51" s="292"/>
      <c r="AG51" s="287" t="str">
        <f>IF(COUNTIF(AG12:AG45,"ÉÉ(Z)")=0,"",COUNTIF(AG12:AG45,"ÉÉ(Z)"))</f>
        <v/>
      </c>
      <c r="AH51" s="290"/>
      <c r="AI51" s="291"/>
      <c r="AJ51" s="291"/>
      <c r="AK51" s="291"/>
      <c r="AL51" s="292"/>
      <c r="AM51" s="287" t="str">
        <f>IF(COUNTIF(AM12:AM45,"ÉÉ(Z)")=0,"",COUNTIF(AM12:AM45,"ÉÉ(Z)"))</f>
        <v/>
      </c>
      <c r="AN51" s="290"/>
      <c r="AO51" s="291"/>
      <c r="AP51" s="291"/>
      <c r="AQ51" s="291"/>
      <c r="AR51" s="292"/>
      <c r="AS51" s="287" t="str">
        <f>IF(COUNTIF(AS12:AS45,"ÉÉ(Z)")=0,"",COUNTIF(AS12:AS45,"ÉÉ(Z)"))</f>
        <v/>
      </c>
      <c r="AT51" s="290"/>
      <c r="AU51" s="291"/>
      <c r="AV51" s="291"/>
      <c r="AW51" s="291"/>
      <c r="AX51" s="292"/>
      <c r="AY51" s="287" t="str">
        <f>IF(COUNTIF(AY12:AY45,"ÉÉ(Z)")=0,"",COUNTIF(AY12:AY45,"ÉÉ(Z)"))</f>
        <v/>
      </c>
      <c r="AZ51" s="293"/>
      <c r="BA51" s="291"/>
      <c r="BB51" s="291"/>
      <c r="BC51" s="291"/>
      <c r="BD51" s="292"/>
      <c r="BE51" s="289" t="str">
        <f t="shared" si="22"/>
        <v/>
      </c>
    </row>
    <row r="52" spans="1:57" s="118" customFormat="1" ht="15.75" customHeight="1" x14ac:dyDescent="0.3">
      <c r="A52" s="174"/>
      <c r="B52" s="103"/>
      <c r="C52" s="175" t="s">
        <v>60</v>
      </c>
      <c r="D52" s="285"/>
      <c r="E52" s="286"/>
      <c r="F52" s="286"/>
      <c r="G52" s="286"/>
      <c r="H52" s="264"/>
      <c r="I52" s="287" t="str">
        <f>IF(COUNTIF(I12:I45,"GYJ")=0,"",COUNTIF(I12:I45,"GYJ"))</f>
        <v/>
      </c>
      <c r="J52" s="285"/>
      <c r="K52" s="286"/>
      <c r="L52" s="286"/>
      <c r="M52" s="286"/>
      <c r="N52" s="264"/>
      <c r="O52" s="287" t="str">
        <f>IF(COUNTIF(O12:O45,"GYJ")=0,"",COUNTIF(O12:O45,"GYJ"))</f>
        <v/>
      </c>
      <c r="P52" s="285"/>
      <c r="Q52" s="286"/>
      <c r="R52" s="286"/>
      <c r="S52" s="286"/>
      <c r="T52" s="264"/>
      <c r="U52" s="287" t="str">
        <f>IF(COUNTIF(U12:U45,"GYJ")=0,"",COUNTIF(U12:U45,"GYJ"))</f>
        <v/>
      </c>
      <c r="V52" s="285"/>
      <c r="W52" s="286"/>
      <c r="X52" s="286"/>
      <c r="Y52" s="286"/>
      <c r="Z52" s="264"/>
      <c r="AA52" s="287" t="str">
        <f>IF(COUNTIF(AA12:AA45,"GYJ")=0,"",COUNTIF(AA12:AA45,"GYJ"))</f>
        <v/>
      </c>
      <c r="AB52" s="285"/>
      <c r="AC52" s="286"/>
      <c r="AD52" s="286"/>
      <c r="AE52" s="286"/>
      <c r="AF52" s="264"/>
      <c r="AG52" s="287">
        <f>IF(COUNTIF(AG12:AG45,"GYJ")=0,"",COUNTIF(AG12:AG45,"GYJ"))</f>
        <v>3</v>
      </c>
      <c r="AH52" s="285"/>
      <c r="AI52" s="286"/>
      <c r="AJ52" s="286"/>
      <c r="AK52" s="286"/>
      <c r="AL52" s="264"/>
      <c r="AM52" s="287">
        <f>IF(COUNTIF(AM12:AM45,"GYJ")=0,"",COUNTIF(AM12:AM45,"GYJ"))</f>
        <v>2</v>
      </c>
      <c r="AN52" s="285"/>
      <c r="AO52" s="286"/>
      <c r="AP52" s="286"/>
      <c r="AQ52" s="286"/>
      <c r="AR52" s="264"/>
      <c r="AS52" s="287" t="str">
        <f>IF(COUNTIF(AS12:AS45,"GYJ")=0,"",COUNTIF(AS12:AS45,"GYJ"))</f>
        <v/>
      </c>
      <c r="AT52" s="285"/>
      <c r="AU52" s="286"/>
      <c r="AV52" s="286"/>
      <c r="AW52" s="286"/>
      <c r="AX52" s="264"/>
      <c r="AY52" s="287">
        <f>IF(COUNTIF(AY12:AY45,"GYJ")=0,"",COUNTIF(AY12:AY45,"GYJ"))</f>
        <v>2</v>
      </c>
      <c r="AZ52" s="288"/>
      <c r="BA52" s="286"/>
      <c r="BB52" s="286"/>
      <c r="BC52" s="286"/>
      <c r="BD52" s="264"/>
      <c r="BE52" s="289">
        <f t="shared" si="22"/>
        <v>7</v>
      </c>
    </row>
    <row r="53" spans="1:57" s="118" customFormat="1" ht="15.75" customHeight="1" x14ac:dyDescent="0.3">
      <c r="A53" s="174"/>
      <c r="B53" s="176"/>
      <c r="C53" s="175" t="s">
        <v>61</v>
      </c>
      <c r="D53" s="285"/>
      <c r="E53" s="286"/>
      <c r="F53" s="286"/>
      <c r="G53" s="286"/>
      <c r="H53" s="264"/>
      <c r="I53" s="287" t="str">
        <f>IF(COUNTIF(I12:I45,"GYJ(Z)")=0,"",COUNTIF(I12:I45,"GYJ(Z)"))</f>
        <v/>
      </c>
      <c r="J53" s="285"/>
      <c r="K53" s="286"/>
      <c r="L53" s="286"/>
      <c r="M53" s="286"/>
      <c r="N53" s="264"/>
      <c r="O53" s="287" t="str">
        <f>IF(COUNTIF(O12:O45,"GYJ(Z)")=0,"",COUNTIF(O12:O45,"GYJ(Z)"))</f>
        <v/>
      </c>
      <c r="P53" s="285"/>
      <c r="Q53" s="286"/>
      <c r="R53" s="286"/>
      <c r="S53" s="286"/>
      <c r="T53" s="264"/>
      <c r="U53" s="287" t="str">
        <f>IF(COUNTIF(U12:U45,"GYJ(Z)")=0,"",COUNTIF(U12:U45,"GYJ(Z)"))</f>
        <v/>
      </c>
      <c r="V53" s="285"/>
      <c r="W53" s="286"/>
      <c r="X53" s="286"/>
      <c r="Y53" s="286"/>
      <c r="Z53" s="264"/>
      <c r="AA53" s="287" t="str">
        <f>IF(COUNTIF(AA12:AA45,"GYJ(Z)")=0,"",COUNTIF(AA12:AA45,"GYJ(Z)"))</f>
        <v/>
      </c>
      <c r="AB53" s="285"/>
      <c r="AC53" s="286"/>
      <c r="AD53" s="286"/>
      <c r="AE53" s="286"/>
      <c r="AF53" s="264"/>
      <c r="AG53" s="287" t="str">
        <f>IF(COUNTIF(AG12:AG45,"GYJ(Z)")=0,"",COUNTIF(AG12:AG45,"GYJ(Z)"))</f>
        <v/>
      </c>
      <c r="AH53" s="285"/>
      <c r="AI53" s="286"/>
      <c r="AJ53" s="286"/>
      <c r="AK53" s="286"/>
      <c r="AL53" s="264"/>
      <c r="AM53" s="287" t="str">
        <f>IF(COUNTIF(AM12:AM45,"GYJ(Z)")=0,"",COUNTIF(AM12:AM45,"GYJ(Z)"))</f>
        <v/>
      </c>
      <c r="AN53" s="285"/>
      <c r="AO53" s="286"/>
      <c r="AP53" s="286"/>
      <c r="AQ53" s="286"/>
      <c r="AR53" s="264"/>
      <c r="AS53" s="287">
        <f>IF(COUNTIF(AS12:AS45,"GYJ(Z)")=0,"",COUNTIF(AS12:AS45,"GYJ(Z)"))</f>
        <v>1</v>
      </c>
      <c r="AT53" s="285"/>
      <c r="AU53" s="286"/>
      <c r="AV53" s="286"/>
      <c r="AW53" s="286"/>
      <c r="AX53" s="264"/>
      <c r="AY53" s="287">
        <f>IF(COUNTIF(AY12:AY45,"GYJ(Z)")=0,"",COUNTIF(AY12:AY45,"GYJ(Z)"))</f>
        <v>1</v>
      </c>
      <c r="AZ53" s="288"/>
      <c r="BA53" s="286"/>
      <c r="BB53" s="286"/>
      <c r="BC53" s="286"/>
      <c r="BD53" s="264"/>
      <c r="BE53" s="289">
        <f t="shared" si="22"/>
        <v>2</v>
      </c>
    </row>
    <row r="54" spans="1:57" s="118" customFormat="1" ht="15.75" customHeight="1" x14ac:dyDescent="0.3">
      <c r="A54" s="174"/>
      <c r="B54" s="103"/>
      <c r="C54" s="294" t="s">
        <v>32</v>
      </c>
      <c r="D54" s="285"/>
      <c r="E54" s="286"/>
      <c r="F54" s="286"/>
      <c r="G54" s="286"/>
      <c r="H54" s="264"/>
      <c r="I54" s="287" t="str">
        <f>IF(COUNTIF(I12:I45,"K")=0,"",COUNTIF(I12:I45,"K"))</f>
        <v/>
      </c>
      <c r="J54" s="285"/>
      <c r="K54" s="286"/>
      <c r="L54" s="286"/>
      <c r="M54" s="286"/>
      <c r="N54" s="264"/>
      <c r="O54" s="287" t="str">
        <f>IF(COUNTIF(O12:O45,"K")=0,"",COUNTIF(O12:O45,"K"))</f>
        <v/>
      </c>
      <c r="P54" s="285"/>
      <c r="Q54" s="286"/>
      <c r="R54" s="286"/>
      <c r="S54" s="286"/>
      <c r="T54" s="264"/>
      <c r="U54" s="287" t="str">
        <f>IF(COUNTIF(U12:U45,"K")=0,"",COUNTIF(U12:U45,"K"))</f>
        <v/>
      </c>
      <c r="V54" s="285"/>
      <c r="W54" s="286"/>
      <c r="X54" s="286"/>
      <c r="Y54" s="286"/>
      <c r="Z54" s="264"/>
      <c r="AA54" s="287" t="str">
        <f>IF(COUNTIF(AA12:AA45,"K")=0,"",COUNTIF(AA12:AA45,"K"))</f>
        <v/>
      </c>
      <c r="AB54" s="285"/>
      <c r="AC54" s="286"/>
      <c r="AD54" s="286"/>
      <c r="AE54" s="286"/>
      <c r="AF54" s="264"/>
      <c r="AG54" s="287">
        <f>IF(COUNTIF(AG12:AG45,"K")=0,"",COUNTIF(AG12:AG45,"K"))</f>
        <v>1</v>
      </c>
      <c r="AH54" s="285"/>
      <c r="AI54" s="286"/>
      <c r="AJ54" s="286"/>
      <c r="AK54" s="286"/>
      <c r="AL54" s="264"/>
      <c r="AM54" s="287">
        <f>IF(COUNTIF(AM12:AM45,"K")=0,"",COUNTIF(AM12:AM45,"K"))</f>
        <v>2</v>
      </c>
      <c r="AN54" s="285"/>
      <c r="AO54" s="286"/>
      <c r="AP54" s="286"/>
      <c r="AQ54" s="286"/>
      <c r="AR54" s="264"/>
      <c r="AS54" s="287">
        <f>IF(COUNTIF(AS12:AS45,"K")=0,"",COUNTIF(AS12:AS45,"K"))</f>
        <v>1</v>
      </c>
      <c r="AT54" s="285"/>
      <c r="AU54" s="286"/>
      <c r="AV54" s="286"/>
      <c r="AW54" s="286"/>
      <c r="AX54" s="264"/>
      <c r="AY54" s="287" t="str">
        <f>IF(COUNTIF(AY12:AY45,"K")=0,"",COUNTIF(AY12:AY45,"K"))</f>
        <v/>
      </c>
      <c r="AZ54" s="288"/>
      <c r="BA54" s="286"/>
      <c r="BB54" s="286"/>
      <c r="BC54" s="286"/>
      <c r="BD54" s="264"/>
      <c r="BE54" s="289">
        <f t="shared" si="22"/>
        <v>4</v>
      </c>
    </row>
    <row r="55" spans="1:57" s="118" customFormat="1" ht="15.75" customHeight="1" x14ac:dyDescent="0.3">
      <c r="A55" s="174"/>
      <c r="B55" s="103"/>
      <c r="C55" s="294" t="s">
        <v>33</v>
      </c>
      <c r="D55" s="285"/>
      <c r="E55" s="286"/>
      <c r="F55" s="286"/>
      <c r="G55" s="286"/>
      <c r="H55" s="264"/>
      <c r="I55" s="287" t="str">
        <f>IF(COUNTIF(I12:I45,"K(Z)")=0,"",COUNTIF(I12:I45,"K(Z)"))</f>
        <v/>
      </c>
      <c r="J55" s="285"/>
      <c r="K55" s="286"/>
      <c r="L55" s="286"/>
      <c r="M55" s="286"/>
      <c r="N55" s="264"/>
      <c r="O55" s="287" t="str">
        <f>IF(COUNTIF(O12:O45,"K(Z)")=0,"",COUNTIF(O12:O45,"K(Z)"))</f>
        <v/>
      </c>
      <c r="P55" s="285"/>
      <c r="Q55" s="286"/>
      <c r="R55" s="286"/>
      <c r="S55" s="286"/>
      <c r="T55" s="264"/>
      <c r="U55" s="287" t="str">
        <f>IF(COUNTIF(U12:U45,"K(Z)")=0,"",COUNTIF(U12:U45,"K(Z)"))</f>
        <v/>
      </c>
      <c r="V55" s="285"/>
      <c r="W55" s="286"/>
      <c r="X55" s="286"/>
      <c r="Y55" s="286"/>
      <c r="Z55" s="264"/>
      <c r="AA55" s="287" t="str">
        <f>IF(COUNTIF(AA12:AA45,"K(Z)")=0,"",COUNTIF(AA12:AA45,"K(Z)"))</f>
        <v/>
      </c>
      <c r="AB55" s="285"/>
      <c r="AC55" s="286"/>
      <c r="AD55" s="286"/>
      <c r="AE55" s="286"/>
      <c r="AF55" s="264"/>
      <c r="AG55" s="287" t="str">
        <f>IF(COUNTIF(AG12:AG45,"K(Z)")=0,"",COUNTIF(AG12:AG45,"K(Z)"))</f>
        <v/>
      </c>
      <c r="AH55" s="285"/>
      <c r="AI55" s="286"/>
      <c r="AJ55" s="286"/>
      <c r="AK55" s="286"/>
      <c r="AL55" s="264"/>
      <c r="AM55" s="287">
        <f>IF(COUNTIF(AM12:AM45,"K(Z)")=0,"",COUNTIF(AM12:AM45,"K(Z)"))</f>
        <v>1</v>
      </c>
      <c r="AN55" s="285"/>
      <c r="AO55" s="286"/>
      <c r="AP55" s="286"/>
      <c r="AQ55" s="286"/>
      <c r="AR55" s="264"/>
      <c r="AS55" s="287">
        <f>IF(COUNTIF(AS12:AS45,"K(Z)")=0,"",COUNTIF(AS12:AS45,"K(Z)"))</f>
        <v>2</v>
      </c>
      <c r="AT55" s="285"/>
      <c r="AU55" s="286"/>
      <c r="AV55" s="286"/>
      <c r="AW55" s="286"/>
      <c r="AX55" s="264"/>
      <c r="AY55" s="287">
        <f>IF(COUNTIF(AY12:AY45,"K(Z)")=0,"",COUNTIF(AY12:AY45,"K(Z)"))</f>
        <v>1</v>
      </c>
      <c r="AZ55" s="288"/>
      <c r="BA55" s="286"/>
      <c r="BB55" s="286"/>
      <c r="BC55" s="286"/>
      <c r="BD55" s="264"/>
      <c r="BE55" s="289">
        <f t="shared" si="22"/>
        <v>4</v>
      </c>
    </row>
    <row r="56" spans="1:57" s="118" customFormat="1" ht="15.75" customHeight="1" x14ac:dyDescent="0.3">
      <c r="A56" s="174"/>
      <c r="B56" s="103"/>
      <c r="C56" s="175" t="s">
        <v>23</v>
      </c>
      <c r="D56" s="285"/>
      <c r="E56" s="286"/>
      <c r="F56" s="286"/>
      <c r="G56" s="286"/>
      <c r="H56" s="264"/>
      <c r="I56" s="287" t="str">
        <f>IF(COUNTIF(I12:I45,"AV")=0,"",COUNTIF(I12:I45,"AV"))</f>
        <v/>
      </c>
      <c r="J56" s="285"/>
      <c r="K56" s="286"/>
      <c r="L56" s="286"/>
      <c r="M56" s="286"/>
      <c r="N56" s="264"/>
      <c r="O56" s="287" t="str">
        <f>IF(COUNTIF(O12:O45,"AV")=0,"",COUNTIF(O12:O45,"AV"))</f>
        <v/>
      </c>
      <c r="P56" s="285"/>
      <c r="Q56" s="286"/>
      <c r="R56" s="286"/>
      <c r="S56" s="286"/>
      <c r="T56" s="264"/>
      <c r="U56" s="287" t="str">
        <f>IF(COUNTIF(U12:U45,"AV")=0,"",COUNTIF(U12:U45,"AV"))</f>
        <v/>
      </c>
      <c r="V56" s="285"/>
      <c r="W56" s="286"/>
      <c r="X56" s="286"/>
      <c r="Y56" s="286"/>
      <c r="Z56" s="264"/>
      <c r="AA56" s="287" t="str">
        <f>IF(COUNTIF(AA12:AA45,"AV")=0,"",COUNTIF(AA12:AA45,"AV"))</f>
        <v/>
      </c>
      <c r="AB56" s="285"/>
      <c r="AC56" s="286"/>
      <c r="AD56" s="286"/>
      <c r="AE56" s="286"/>
      <c r="AF56" s="264"/>
      <c r="AG56" s="287" t="str">
        <f>IF(COUNTIF(AG12:AG45,"AV")=0,"",COUNTIF(AG12:AG45,"AV"))</f>
        <v/>
      </c>
      <c r="AH56" s="285"/>
      <c r="AI56" s="286"/>
      <c r="AJ56" s="286"/>
      <c r="AK56" s="286"/>
      <c r="AL56" s="264"/>
      <c r="AM56" s="287" t="str">
        <f>IF(COUNTIF(AM12:AM45,"AV")=0,"",COUNTIF(AM12:AM45,"AV"))</f>
        <v/>
      </c>
      <c r="AN56" s="285"/>
      <c r="AO56" s="286"/>
      <c r="AP56" s="286"/>
      <c r="AQ56" s="286"/>
      <c r="AR56" s="264"/>
      <c r="AS56" s="287" t="str">
        <f>IF(COUNTIF(AS12:AS45,"AV")=0,"",COUNTIF(AS12:AS45,"AV"))</f>
        <v/>
      </c>
      <c r="AT56" s="285"/>
      <c r="AU56" s="286"/>
      <c r="AV56" s="286"/>
      <c r="AW56" s="286"/>
      <c r="AX56" s="264"/>
      <c r="AY56" s="287" t="str">
        <f>IF(COUNTIF(AY12:AY45,"AV")=0,"",COUNTIF(AY12:AY45,"AV"))</f>
        <v/>
      </c>
      <c r="AZ56" s="288"/>
      <c r="BA56" s="286"/>
      <c r="BB56" s="286"/>
      <c r="BC56" s="286"/>
      <c r="BD56" s="264"/>
      <c r="BE56" s="289" t="str">
        <f t="shared" si="22"/>
        <v/>
      </c>
    </row>
    <row r="57" spans="1:57" s="118" customFormat="1" ht="15.75" customHeight="1" x14ac:dyDescent="0.3">
      <c r="A57" s="174"/>
      <c r="B57" s="103"/>
      <c r="C57" s="175" t="s">
        <v>62</v>
      </c>
      <c r="D57" s="285"/>
      <c r="E57" s="286"/>
      <c r="F57" s="286"/>
      <c r="G57" s="286"/>
      <c r="H57" s="264"/>
      <c r="I57" s="287" t="str">
        <f>IF(COUNTIF(I12:I45,"KV")=0,"",COUNTIF(I12:I45,"KV"))</f>
        <v/>
      </c>
      <c r="J57" s="285"/>
      <c r="K57" s="286"/>
      <c r="L57" s="286"/>
      <c r="M57" s="286"/>
      <c r="N57" s="264"/>
      <c r="O57" s="287" t="str">
        <f>IF(COUNTIF(O12:O45,"KV")=0,"",COUNTIF(O12:O45,"KV"))</f>
        <v/>
      </c>
      <c r="P57" s="285"/>
      <c r="Q57" s="286"/>
      <c r="R57" s="286"/>
      <c r="S57" s="286"/>
      <c r="T57" s="264"/>
      <c r="U57" s="287" t="str">
        <f>IF(COUNTIF(U12:U45,"KV")=0,"",COUNTIF(U12:U45,"KV"))</f>
        <v/>
      </c>
      <c r="V57" s="285"/>
      <c r="W57" s="286"/>
      <c r="X57" s="286"/>
      <c r="Y57" s="286"/>
      <c r="Z57" s="264"/>
      <c r="AA57" s="287" t="str">
        <f>IF(COUNTIF(AA12:AA45,"KV")=0,"",COUNTIF(AA12:AA45,"KV"))</f>
        <v/>
      </c>
      <c r="AB57" s="285"/>
      <c r="AC57" s="286"/>
      <c r="AD57" s="286"/>
      <c r="AE57" s="286"/>
      <c r="AF57" s="264"/>
      <c r="AG57" s="287" t="str">
        <f>IF(COUNTIF(AG12:AG45,"KV")=0,"",COUNTIF(AG12:AG45,"KV"))</f>
        <v/>
      </c>
      <c r="AH57" s="285"/>
      <c r="AI57" s="286"/>
      <c r="AJ57" s="286"/>
      <c r="AK57" s="286"/>
      <c r="AL57" s="264"/>
      <c r="AM57" s="287" t="str">
        <f>IF(COUNTIF(AM12:AM45,"KV")=0,"",COUNTIF(AM12:AM45,"KV"))</f>
        <v/>
      </c>
      <c r="AN57" s="285"/>
      <c r="AO57" s="286"/>
      <c r="AP57" s="286"/>
      <c r="AQ57" s="286"/>
      <c r="AR57" s="264"/>
      <c r="AS57" s="287" t="str">
        <f>IF(COUNTIF(AS12:AS45,"KV")=0,"",COUNTIF(AS12:AS45,"KV"))</f>
        <v/>
      </c>
      <c r="AT57" s="285"/>
      <c r="AU57" s="286"/>
      <c r="AV57" s="286"/>
      <c r="AW57" s="286"/>
      <c r="AX57" s="264"/>
      <c r="AY57" s="287" t="str">
        <f>IF(COUNTIF(AY12:AY45,"KV")=0,"",COUNTIF(AY12:AY45,"KV"))</f>
        <v/>
      </c>
      <c r="AZ57" s="288"/>
      <c r="BA57" s="286"/>
      <c r="BB57" s="286"/>
      <c r="BC57" s="286"/>
      <c r="BD57" s="264"/>
      <c r="BE57" s="289" t="str">
        <f t="shared" si="22"/>
        <v/>
      </c>
    </row>
    <row r="58" spans="1:57" s="118" customFormat="1" ht="15.75" customHeight="1" x14ac:dyDescent="0.3">
      <c r="A58" s="174"/>
      <c r="B58" s="103"/>
      <c r="C58" s="175" t="s">
        <v>63</v>
      </c>
      <c r="D58" s="38"/>
      <c r="E58" s="39"/>
      <c r="F58" s="39"/>
      <c r="G58" s="39"/>
      <c r="H58" s="16"/>
      <c r="I58" s="287" t="str">
        <f>IF(COUNTIF(I12:I45,"SZG")=0,"",COUNTIF(I12:I45,"SZG"))</f>
        <v/>
      </c>
      <c r="J58" s="38"/>
      <c r="K58" s="39"/>
      <c r="L58" s="39"/>
      <c r="M58" s="39"/>
      <c r="N58" s="16"/>
      <c r="O58" s="287" t="str">
        <f>IF(COUNTIF(O12:O45,"SZG")=0,"",COUNTIF(O12:O45,"SZG"))</f>
        <v/>
      </c>
      <c r="P58" s="38"/>
      <c r="Q58" s="39"/>
      <c r="R58" s="39"/>
      <c r="S58" s="39"/>
      <c r="T58" s="16"/>
      <c r="U58" s="287" t="str">
        <f>IF(COUNTIF(U12:U45,"SZG")=0,"",COUNTIF(U12:U45,"SZG"))</f>
        <v/>
      </c>
      <c r="V58" s="38"/>
      <c r="W58" s="39"/>
      <c r="X58" s="39"/>
      <c r="Y58" s="39"/>
      <c r="Z58" s="16"/>
      <c r="AA58" s="287" t="str">
        <f>IF(COUNTIF(AA12:AA45,"SZG")=0,"",COUNTIF(AA12:AA45,"SZG"))</f>
        <v/>
      </c>
      <c r="AB58" s="38"/>
      <c r="AC58" s="39"/>
      <c r="AD58" s="39"/>
      <c r="AE58" s="39"/>
      <c r="AF58" s="16"/>
      <c r="AG58" s="287" t="str">
        <f>IF(COUNTIF(AG12:AG45,"SZG")=0,"",COUNTIF(AG12:AG45,"SZG"))</f>
        <v/>
      </c>
      <c r="AH58" s="38"/>
      <c r="AI58" s="39"/>
      <c r="AJ58" s="39"/>
      <c r="AK58" s="39"/>
      <c r="AL58" s="16"/>
      <c r="AM58" s="287" t="str">
        <f>IF(COUNTIF(AM12:AM45,"SZG")=0,"",COUNTIF(AM12:AM45,"SZG"))</f>
        <v/>
      </c>
      <c r="AN58" s="38"/>
      <c r="AO58" s="39"/>
      <c r="AP58" s="39"/>
      <c r="AQ58" s="39"/>
      <c r="AR58" s="16"/>
      <c r="AS58" s="287" t="str">
        <f>IF(COUNTIF(AS12:AS45,"SZG")=0,"",COUNTIF(AS12:AS45,"SZG"))</f>
        <v/>
      </c>
      <c r="AT58" s="38"/>
      <c r="AU58" s="39"/>
      <c r="AV58" s="39"/>
      <c r="AW58" s="39"/>
      <c r="AX58" s="16"/>
      <c r="AY58" s="287" t="str">
        <f>IF(COUNTIF(AY12:AY45,"SZG")=0,"",COUNTIF(AY12:AY45,"SZG"))</f>
        <v/>
      </c>
      <c r="AZ58" s="288"/>
      <c r="BA58" s="286"/>
      <c r="BB58" s="286"/>
      <c r="BC58" s="286"/>
      <c r="BD58" s="264"/>
      <c r="BE58" s="289" t="str">
        <f t="shared" si="22"/>
        <v/>
      </c>
    </row>
    <row r="59" spans="1:57" s="118" customFormat="1" ht="15.75" customHeight="1" x14ac:dyDescent="0.3">
      <c r="A59" s="174"/>
      <c r="B59" s="103"/>
      <c r="C59" s="175" t="s">
        <v>64</v>
      </c>
      <c r="D59" s="38"/>
      <c r="E59" s="39"/>
      <c r="F59" s="39"/>
      <c r="G59" s="39"/>
      <c r="H59" s="16"/>
      <c r="I59" s="287" t="str">
        <f>IF(COUNTIF(I12:I45,"ZV")=0,"",COUNTIF(I12:I45,"ZV"))</f>
        <v/>
      </c>
      <c r="J59" s="38"/>
      <c r="K59" s="39"/>
      <c r="L59" s="39"/>
      <c r="M59" s="39"/>
      <c r="N59" s="16"/>
      <c r="O59" s="287" t="str">
        <f>IF(COUNTIF(O12:O45,"ZV")=0,"",COUNTIF(O12:O45,"ZV"))</f>
        <v/>
      </c>
      <c r="P59" s="38"/>
      <c r="Q59" s="39"/>
      <c r="R59" s="39"/>
      <c r="S59" s="39"/>
      <c r="T59" s="16"/>
      <c r="U59" s="287" t="str">
        <f>IF(COUNTIF(U12:U45,"ZV")=0,"",COUNTIF(U12:U45,"ZV"))</f>
        <v/>
      </c>
      <c r="V59" s="38"/>
      <c r="W59" s="39"/>
      <c r="X59" s="39"/>
      <c r="Y59" s="39"/>
      <c r="Z59" s="16"/>
      <c r="AA59" s="287" t="str">
        <f>IF(COUNTIF(AA12:AA45,"ZV")=0,"",COUNTIF(AA12:AA45,"ZV"))</f>
        <v/>
      </c>
      <c r="AB59" s="38"/>
      <c r="AC59" s="39"/>
      <c r="AD59" s="39"/>
      <c r="AE59" s="39"/>
      <c r="AF59" s="16"/>
      <c r="AG59" s="287" t="str">
        <f>IF(COUNTIF(AG12:AG45,"ZV")=0,"",COUNTIF(AG12:AG45,"ZV"))</f>
        <v/>
      </c>
      <c r="AH59" s="38"/>
      <c r="AI59" s="39"/>
      <c r="AJ59" s="39"/>
      <c r="AK59" s="39"/>
      <c r="AL59" s="16"/>
      <c r="AM59" s="287" t="str">
        <f>IF(COUNTIF(AM12:AM45,"ZV")=0,"",COUNTIF(AM12:AM45,"ZV"))</f>
        <v/>
      </c>
      <c r="AN59" s="38"/>
      <c r="AO59" s="39"/>
      <c r="AP59" s="39"/>
      <c r="AQ59" s="39"/>
      <c r="AR59" s="16"/>
      <c r="AS59" s="287" t="str">
        <f>IF(COUNTIF(AS12:AS45,"ZV")=0,"",COUNTIF(AS12:AS45,"ZV"))</f>
        <v/>
      </c>
      <c r="AT59" s="38"/>
      <c r="AU59" s="39"/>
      <c r="AV59" s="39"/>
      <c r="AW59" s="39"/>
      <c r="AX59" s="16"/>
      <c r="AY59" s="287" t="str">
        <f>IF(COUNTIF(AY12:AY45,"ZV")=0,"",COUNTIF(AY12:AY45,"ZV"))</f>
        <v/>
      </c>
      <c r="AZ59" s="288"/>
      <c r="BA59" s="286"/>
      <c r="BB59" s="286"/>
      <c r="BC59" s="286"/>
      <c r="BD59" s="264"/>
      <c r="BE59" s="289" t="str">
        <f t="shared" si="22"/>
        <v/>
      </c>
    </row>
    <row r="60" spans="1:57" s="118" customFormat="1" ht="15.75" customHeight="1" thickBot="1" x14ac:dyDescent="0.35">
      <c r="A60" s="295"/>
      <c r="B60" s="296"/>
      <c r="C60" s="297" t="s">
        <v>24</v>
      </c>
      <c r="D60" s="298"/>
      <c r="E60" s="299"/>
      <c r="F60" s="299"/>
      <c r="G60" s="299"/>
      <c r="H60" s="300"/>
      <c r="I60" s="301" t="str">
        <f>IF(SUM(I48:I59)=0,"",SUM(I48:I59))</f>
        <v/>
      </c>
      <c r="J60" s="298"/>
      <c r="K60" s="299"/>
      <c r="L60" s="299"/>
      <c r="M60" s="299"/>
      <c r="N60" s="300"/>
      <c r="O60" s="301" t="str">
        <f>IF(SUM(O48:O59)=0,"",SUM(O48:O59))</f>
        <v/>
      </c>
      <c r="P60" s="298"/>
      <c r="Q60" s="299"/>
      <c r="R60" s="299"/>
      <c r="S60" s="299"/>
      <c r="T60" s="300"/>
      <c r="U60" s="301" t="str">
        <f>IF(SUM(U48:U59)=0,"",SUM(U48:U59))</f>
        <v/>
      </c>
      <c r="V60" s="298"/>
      <c r="W60" s="299"/>
      <c r="X60" s="299"/>
      <c r="Y60" s="299"/>
      <c r="Z60" s="300"/>
      <c r="AA60" s="301" t="str">
        <f>IF(SUM(AA48:AA59)=0,"",SUM(AA48:AA59))</f>
        <v/>
      </c>
      <c r="AB60" s="298"/>
      <c r="AC60" s="299"/>
      <c r="AD60" s="299"/>
      <c r="AE60" s="299"/>
      <c r="AF60" s="300"/>
      <c r="AG60" s="301">
        <f>IF(SUM(AG48:AG59)=0,"",SUM(AG48:AG59))</f>
        <v>6</v>
      </c>
      <c r="AH60" s="298"/>
      <c r="AI60" s="299"/>
      <c r="AJ60" s="299"/>
      <c r="AK60" s="299"/>
      <c r="AL60" s="300"/>
      <c r="AM60" s="301">
        <f>IF(SUM(AM48:AM59)=0,"",SUM(AM48:AM59))</f>
        <v>7</v>
      </c>
      <c r="AN60" s="298"/>
      <c r="AO60" s="299"/>
      <c r="AP60" s="299"/>
      <c r="AQ60" s="299"/>
      <c r="AR60" s="300"/>
      <c r="AS60" s="301">
        <f>IF(SUM(AS48:AS59)=0,"",SUM(AS48:AS59))</f>
        <v>5</v>
      </c>
      <c r="AT60" s="298"/>
      <c r="AU60" s="299"/>
      <c r="AV60" s="299"/>
      <c r="AW60" s="299"/>
      <c r="AX60" s="300"/>
      <c r="AY60" s="301">
        <f>IF(SUM(AY48:AY59)=0,"",SUM(AY48:AY59))</f>
        <v>5</v>
      </c>
      <c r="AZ60" s="302"/>
      <c r="BA60" s="299"/>
      <c r="BB60" s="299"/>
      <c r="BC60" s="299"/>
      <c r="BD60" s="300"/>
      <c r="BE60" s="289">
        <f t="shared" si="22"/>
        <v>23</v>
      </c>
    </row>
    <row r="61" spans="1:57" s="118" customFormat="1" ht="15.75" customHeight="1" thickTop="1" x14ac:dyDescent="0.3">
      <c r="A61" s="177"/>
      <c r="B61" s="178"/>
      <c r="C61" s="178"/>
    </row>
    <row r="62" spans="1:57" s="118" customFormat="1" ht="15.75" customHeight="1" x14ac:dyDescent="0.3">
      <c r="A62" s="177"/>
      <c r="B62" s="178"/>
      <c r="C62" s="178"/>
    </row>
    <row r="63" spans="1:57" s="118" customFormat="1" ht="15.75" customHeight="1" x14ac:dyDescent="0.3">
      <c r="A63" s="177"/>
      <c r="B63" s="178"/>
      <c r="C63" s="178"/>
    </row>
    <row r="64" spans="1:57" s="118" customFormat="1" ht="15.75" customHeight="1" x14ac:dyDescent="0.3">
      <c r="A64" s="177"/>
      <c r="B64" s="178"/>
      <c r="C64" s="178"/>
    </row>
    <row r="65" spans="1:3" s="118" customFormat="1" ht="15.75" customHeight="1" x14ac:dyDescent="0.3">
      <c r="A65" s="177"/>
      <c r="B65" s="178"/>
      <c r="C65" s="178"/>
    </row>
    <row r="66" spans="1:3" s="118" customFormat="1" ht="15.75" customHeight="1" x14ac:dyDescent="0.3">
      <c r="A66" s="177"/>
      <c r="B66" s="178"/>
      <c r="C66" s="178"/>
    </row>
    <row r="67" spans="1:3" s="118" customFormat="1" ht="15.75" customHeight="1" x14ac:dyDescent="0.3">
      <c r="A67" s="177"/>
      <c r="B67" s="178"/>
      <c r="C67" s="178"/>
    </row>
    <row r="68" spans="1:3" s="118" customFormat="1" ht="15.75" customHeight="1" x14ac:dyDescent="0.3">
      <c r="A68" s="177"/>
      <c r="B68" s="178"/>
      <c r="C68" s="178"/>
    </row>
    <row r="69" spans="1:3" s="118" customFormat="1" ht="15.75" customHeight="1" x14ac:dyDescent="0.3">
      <c r="A69" s="177"/>
      <c r="B69" s="178"/>
      <c r="C69" s="178"/>
    </row>
    <row r="70" spans="1:3" s="118" customFormat="1" ht="15.75" customHeight="1" x14ac:dyDescent="0.3">
      <c r="A70" s="177"/>
      <c r="B70" s="178"/>
      <c r="C70" s="178"/>
    </row>
    <row r="71" spans="1:3" s="118" customFormat="1" ht="15.75" customHeight="1" x14ac:dyDescent="0.3">
      <c r="A71" s="177"/>
      <c r="B71" s="178"/>
      <c r="C71" s="178"/>
    </row>
    <row r="72" spans="1:3" s="118" customFormat="1" ht="15.75" customHeight="1" x14ac:dyDescent="0.3">
      <c r="A72" s="177"/>
      <c r="B72" s="178"/>
      <c r="C72" s="178"/>
    </row>
    <row r="73" spans="1:3" s="118" customFormat="1" ht="15.75" customHeight="1" x14ac:dyDescent="0.3">
      <c r="A73" s="177"/>
      <c r="B73" s="178"/>
      <c r="C73" s="178"/>
    </row>
    <row r="74" spans="1:3" s="118" customFormat="1" ht="15.75" customHeight="1" x14ac:dyDescent="0.3">
      <c r="A74" s="177"/>
      <c r="B74" s="178"/>
      <c r="C74" s="178"/>
    </row>
    <row r="75" spans="1:3" s="118" customFormat="1" ht="15.75" customHeight="1" x14ac:dyDescent="0.3">
      <c r="A75" s="177"/>
      <c r="B75" s="178"/>
      <c r="C75" s="178"/>
    </row>
    <row r="76" spans="1:3" s="118" customFormat="1" ht="15.75" customHeight="1" x14ac:dyDescent="0.3">
      <c r="A76" s="177"/>
      <c r="B76" s="178"/>
      <c r="C76" s="178"/>
    </row>
    <row r="77" spans="1:3" s="118" customFormat="1" ht="15.75" customHeight="1" x14ac:dyDescent="0.3">
      <c r="A77" s="177"/>
      <c r="B77" s="178"/>
      <c r="C77" s="178"/>
    </row>
    <row r="78" spans="1:3" s="118" customFormat="1" ht="15.75" customHeight="1" x14ac:dyDescent="0.3">
      <c r="A78" s="177"/>
      <c r="B78" s="178"/>
      <c r="C78" s="178"/>
    </row>
    <row r="79" spans="1:3" s="118" customFormat="1" ht="15.75" customHeight="1" x14ac:dyDescent="0.3">
      <c r="A79" s="177"/>
      <c r="B79" s="178"/>
      <c r="C79" s="178"/>
    </row>
    <row r="80" spans="1:3" s="118" customFormat="1" ht="15.75" customHeight="1" x14ac:dyDescent="0.3">
      <c r="A80" s="177"/>
      <c r="B80" s="178"/>
      <c r="C80" s="178"/>
    </row>
    <row r="81" spans="1:3" s="118" customFormat="1" ht="15.75" customHeight="1" x14ac:dyDescent="0.3">
      <c r="A81" s="177"/>
      <c r="B81" s="178"/>
      <c r="C81" s="178"/>
    </row>
    <row r="82" spans="1:3" s="118" customFormat="1" ht="15.75" customHeight="1" x14ac:dyDescent="0.3">
      <c r="A82" s="177"/>
      <c r="B82" s="178"/>
      <c r="C82" s="178"/>
    </row>
    <row r="83" spans="1:3" s="118" customFormat="1" ht="15.75" customHeight="1" x14ac:dyDescent="0.3">
      <c r="A83" s="177"/>
      <c r="B83" s="178"/>
      <c r="C83" s="178"/>
    </row>
    <row r="84" spans="1:3" s="118" customFormat="1" ht="15.75" customHeight="1" x14ac:dyDescent="0.3">
      <c r="A84" s="177"/>
      <c r="B84" s="178"/>
      <c r="C84" s="178"/>
    </row>
    <row r="85" spans="1:3" s="118" customFormat="1" ht="15.75" customHeight="1" x14ac:dyDescent="0.3">
      <c r="A85" s="177"/>
      <c r="B85" s="178"/>
      <c r="C85" s="178"/>
    </row>
    <row r="86" spans="1:3" s="118" customFormat="1" ht="15.75" customHeight="1" x14ac:dyDescent="0.3">
      <c r="A86" s="177"/>
      <c r="B86" s="178"/>
      <c r="C86" s="178"/>
    </row>
    <row r="87" spans="1:3" s="118" customFormat="1" ht="15.75" customHeight="1" x14ac:dyDescent="0.3">
      <c r="A87" s="177"/>
      <c r="B87" s="178"/>
      <c r="C87" s="178"/>
    </row>
    <row r="88" spans="1:3" s="118" customFormat="1" ht="15.75" customHeight="1" x14ac:dyDescent="0.3">
      <c r="A88" s="177"/>
      <c r="B88" s="178"/>
      <c r="C88" s="178"/>
    </row>
    <row r="89" spans="1:3" s="118" customFormat="1" ht="15.75" customHeight="1" x14ac:dyDescent="0.3">
      <c r="A89" s="177"/>
      <c r="B89" s="178"/>
      <c r="C89" s="178"/>
    </row>
    <row r="90" spans="1:3" s="118" customFormat="1" ht="15.75" customHeight="1" x14ac:dyDescent="0.3">
      <c r="A90" s="177"/>
      <c r="B90" s="178"/>
      <c r="C90" s="178"/>
    </row>
    <row r="91" spans="1:3" s="118" customFormat="1" ht="15.75" customHeight="1" x14ac:dyDescent="0.3">
      <c r="A91" s="177"/>
      <c r="B91" s="178"/>
      <c r="C91" s="178"/>
    </row>
    <row r="92" spans="1:3" s="118" customFormat="1" ht="15.75" customHeight="1" x14ac:dyDescent="0.3">
      <c r="A92" s="177"/>
      <c r="B92" s="178"/>
      <c r="C92" s="178"/>
    </row>
    <row r="93" spans="1:3" s="118" customFormat="1" ht="15.75" customHeight="1" x14ac:dyDescent="0.3">
      <c r="A93" s="177"/>
      <c r="B93" s="178"/>
      <c r="C93" s="178"/>
    </row>
    <row r="94" spans="1:3" s="118" customFormat="1" ht="15.75" customHeight="1" x14ac:dyDescent="0.3">
      <c r="A94" s="177"/>
      <c r="B94" s="178"/>
      <c r="C94" s="178"/>
    </row>
    <row r="95" spans="1:3" s="118" customFormat="1" ht="15.75" customHeight="1" x14ac:dyDescent="0.3">
      <c r="A95" s="177"/>
      <c r="B95" s="178"/>
      <c r="C95" s="178"/>
    </row>
    <row r="96" spans="1:3" s="118" customFormat="1" ht="15.75" customHeight="1" x14ac:dyDescent="0.3">
      <c r="A96" s="177"/>
      <c r="B96" s="178"/>
      <c r="C96" s="178"/>
    </row>
    <row r="97" spans="1:3" s="118" customFormat="1" ht="15.75" customHeight="1" x14ac:dyDescent="0.3">
      <c r="A97" s="177"/>
      <c r="B97" s="178"/>
      <c r="C97" s="178"/>
    </row>
    <row r="98" spans="1:3" s="118" customFormat="1" ht="15.75" customHeight="1" x14ac:dyDescent="0.3">
      <c r="A98" s="177"/>
      <c r="B98" s="178"/>
      <c r="C98" s="178"/>
    </row>
    <row r="99" spans="1:3" s="118" customFormat="1" ht="15.75" customHeight="1" x14ac:dyDescent="0.3">
      <c r="A99" s="177"/>
      <c r="B99" s="178"/>
      <c r="C99" s="178"/>
    </row>
    <row r="100" spans="1:3" s="118" customFormat="1" ht="15.75" customHeight="1" x14ac:dyDescent="0.3">
      <c r="A100" s="177"/>
      <c r="B100" s="178"/>
      <c r="C100" s="178"/>
    </row>
    <row r="101" spans="1:3" s="118" customFormat="1" ht="15.75" customHeight="1" x14ac:dyDescent="0.3">
      <c r="A101" s="177"/>
      <c r="B101" s="178"/>
      <c r="C101" s="178"/>
    </row>
    <row r="102" spans="1:3" s="118" customFormat="1" ht="15.75" customHeight="1" x14ac:dyDescent="0.3">
      <c r="A102" s="177"/>
      <c r="B102" s="178"/>
      <c r="C102" s="178"/>
    </row>
    <row r="103" spans="1:3" s="118" customFormat="1" ht="15.75" customHeight="1" x14ac:dyDescent="0.3">
      <c r="A103" s="177"/>
      <c r="B103" s="178"/>
      <c r="C103" s="178"/>
    </row>
    <row r="104" spans="1:3" s="118" customFormat="1" ht="15.75" customHeight="1" x14ac:dyDescent="0.3">
      <c r="A104" s="177"/>
      <c r="B104" s="178"/>
      <c r="C104" s="178"/>
    </row>
    <row r="105" spans="1:3" s="118" customFormat="1" ht="15.75" customHeight="1" x14ac:dyDescent="0.3">
      <c r="A105" s="177"/>
      <c r="B105" s="178"/>
      <c r="C105" s="178"/>
    </row>
    <row r="106" spans="1:3" s="118" customFormat="1" ht="15.75" customHeight="1" x14ac:dyDescent="0.3">
      <c r="A106" s="177"/>
      <c r="B106" s="178"/>
      <c r="C106" s="178"/>
    </row>
    <row r="107" spans="1:3" s="118" customFormat="1" ht="15.75" customHeight="1" x14ac:dyDescent="0.3">
      <c r="A107" s="177"/>
      <c r="B107" s="178"/>
      <c r="C107" s="178"/>
    </row>
    <row r="108" spans="1:3" s="118" customFormat="1" ht="15.75" customHeight="1" x14ac:dyDescent="0.3">
      <c r="A108" s="177"/>
      <c r="B108" s="178"/>
      <c r="C108" s="178"/>
    </row>
    <row r="109" spans="1:3" s="118" customFormat="1" ht="15.75" customHeight="1" x14ac:dyDescent="0.3">
      <c r="A109" s="177"/>
      <c r="B109" s="178"/>
      <c r="C109" s="178"/>
    </row>
    <row r="110" spans="1:3" s="118" customFormat="1" ht="15.75" customHeight="1" x14ac:dyDescent="0.3">
      <c r="A110" s="177"/>
      <c r="B110" s="178"/>
      <c r="C110" s="178"/>
    </row>
    <row r="111" spans="1:3" s="118" customFormat="1" ht="15.75" customHeight="1" x14ac:dyDescent="0.3">
      <c r="A111" s="177"/>
      <c r="B111" s="178"/>
      <c r="C111" s="178"/>
    </row>
    <row r="112" spans="1:3" s="118" customFormat="1" ht="15.75" customHeight="1" x14ac:dyDescent="0.3">
      <c r="A112" s="177"/>
      <c r="B112" s="178"/>
      <c r="C112" s="178"/>
    </row>
    <row r="113" spans="1:3" s="118" customFormat="1" ht="15.75" customHeight="1" x14ac:dyDescent="0.3">
      <c r="A113" s="177"/>
      <c r="B113" s="178"/>
      <c r="C113" s="178"/>
    </row>
    <row r="114" spans="1:3" s="118" customFormat="1" ht="15.75" customHeight="1" x14ac:dyDescent="0.3">
      <c r="A114" s="177"/>
      <c r="B114" s="178"/>
      <c r="C114" s="178"/>
    </row>
    <row r="115" spans="1:3" s="118" customFormat="1" ht="15.75" customHeight="1" x14ac:dyDescent="0.3">
      <c r="A115" s="177"/>
      <c r="B115" s="178"/>
      <c r="C115" s="178"/>
    </row>
    <row r="116" spans="1:3" s="118" customFormat="1" ht="15.75" customHeight="1" x14ac:dyDescent="0.3">
      <c r="A116" s="177"/>
      <c r="B116" s="178"/>
      <c r="C116" s="178"/>
    </row>
    <row r="117" spans="1:3" s="118" customFormat="1" ht="15.75" customHeight="1" x14ac:dyDescent="0.3">
      <c r="A117" s="177"/>
      <c r="B117" s="178"/>
      <c r="C117" s="178"/>
    </row>
    <row r="118" spans="1:3" s="118" customFormat="1" ht="15.75" customHeight="1" x14ac:dyDescent="0.3">
      <c r="A118" s="177"/>
      <c r="B118" s="178"/>
      <c r="C118" s="178"/>
    </row>
    <row r="119" spans="1:3" s="118" customFormat="1" ht="15.75" customHeight="1" x14ac:dyDescent="0.3">
      <c r="A119" s="177"/>
      <c r="B119" s="178"/>
      <c r="C119" s="178"/>
    </row>
    <row r="120" spans="1:3" s="118" customFormat="1" ht="15.75" customHeight="1" x14ac:dyDescent="0.3">
      <c r="A120" s="177"/>
      <c r="B120" s="178"/>
      <c r="C120" s="178"/>
    </row>
    <row r="121" spans="1:3" s="118" customFormat="1" ht="15.75" customHeight="1" x14ac:dyDescent="0.3">
      <c r="A121" s="177"/>
      <c r="B121" s="178"/>
      <c r="C121" s="178"/>
    </row>
    <row r="122" spans="1:3" s="118" customFormat="1" ht="15.75" customHeight="1" x14ac:dyDescent="0.3">
      <c r="A122" s="177"/>
      <c r="B122" s="178"/>
      <c r="C122" s="178"/>
    </row>
    <row r="123" spans="1:3" s="118" customFormat="1" ht="15.75" customHeight="1" x14ac:dyDescent="0.3">
      <c r="A123" s="177"/>
      <c r="B123" s="178"/>
      <c r="C123" s="178"/>
    </row>
    <row r="124" spans="1:3" s="118" customFormat="1" ht="15.75" customHeight="1" x14ac:dyDescent="0.3">
      <c r="A124" s="177"/>
      <c r="B124" s="178"/>
      <c r="C124" s="178"/>
    </row>
    <row r="125" spans="1:3" s="118" customFormat="1" ht="15.75" customHeight="1" x14ac:dyDescent="0.3">
      <c r="A125" s="177"/>
      <c r="B125" s="178"/>
      <c r="C125" s="178"/>
    </row>
    <row r="126" spans="1:3" s="118" customFormat="1" ht="15.75" customHeight="1" x14ac:dyDescent="0.3">
      <c r="A126" s="177"/>
      <c r="B126" s="116"/>
      <c r="C126" s="116"/>
    </row>
    <row r="127" spans="1:3" s="118" customFormat="1" ht="15.75" customHeight="1" x14ac:dyDescent="0.3">
      <c r="A127" s="177"/>
      <c r="B127" s="116"/>
      <c r="C127" s="116"/>
    </row>
    <row r="128" spans="1:3" s="118" customFormat="1" ht="15.75" customHeight="1" x14ac:dyDescent="0.3">
      <c r="A128" s="177"/>
      <c r="B128" s="116"/>
      <c r="C128" s="116"/>
    </row>
    <row r="129" spans="1:57" s="118" customFormat="1" ht="15.75" customHeight="1" x14ac:dyDescent="0.3">
      <c r="A129" s="177"/>
      <c r="B129" s="116"/>
      <c r="C129" s="116"/>
    </row>
    <row r="130" spans="1:57" s="118" customFormat="1" ht="15.75" customHeight="1" x14ac:dyDescent="0.3">
      <c r="A130" s="177"/>
      <c r="B130" s="116"/>
      <c r="C130" s="116"/>
    </row>
    <row r="131" spans="1:57" s="118" customFormat="1" ht="15.75" customHeight="1" x14ac:dyDescent="0.3">
      <c r="A131" s="177"/>
      <c r="B131" s="116"/>
      <c r="C131" s="116"/>
    </row>
    <row r="132" spans="1:57" s="118" customFormat="1" ht="15.75" customHeight="1" x14ac:dyDescent="0.3">
      <c r="A132" s="177"/>
      <c r="B132" s="116"/>
      <c r="C132" s="116"/>
    </row>
    <row r="133" spans="1:57" ht="15.75" customHeight="1" x14ac:dyDescent="0.3">
      <c r="A133" s="177"/>
      <c r="B133" s="116"/>
      <c r="C133" s="116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</row>
    <row r="134" spans="1:57" ht="15.75" customHeight="1" x14ac:dyDescent="0.3">
      <c r="A134" s="177"/>
      <c r="B134" s="116"/>
      <c r="C134" s="116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</row>
    <row r="135" spans="1:57" ht="15.75" customHeight="1" x14ac:dyDescent="0.3">
      <c r="A135" s="179"/>
      <c r="B135" s="114"/>
      <c r="C135" s="114"/>
    </row>
    <row r="136" spans="1:57" ht="15.75" customHeight="1" x14ac:dyDescent="0.3">
      <c r="A136" s="179"/>
      <c r="B136" s="114"/>
      <c r="C136" s="114"/>
    </row>
    <row r="137" spans="1:57" ht="15.75" customHeight="1" x14ac:dyDescent="0.3">
      <c r="A137" s="179"/>
      <c r="B137" s="114"/>
      <c r="C137" s="114"/>
    </row>
    <row r="138" spans="1:57" ht="15.75" customHeight="1" x14ac:dyDescent="0.3">
      <c r="A138" s="179"/>
      <c r="B138" s="114"/>
      <c r="C138" s="114"/>
    </row>
    <row r="139" spans="1:57" ht="15.75" customHeight="1" x14ac:dyDescent="0.3">
      <c r="A139" s="179"/>
      <c r="B139" s="114"/>
      <c r="C139" s="114"/>
    </row>
    <row r="140" spans="1:57" ht="15.75" customHeight="1" x14ac:dyDescent="0.3">
      <c r="A140" s="179"/>
      <c r="B140" s="114"/>
      <c r="C140" s="114"/>
    </row>
    <row r="141" spans="1:57" ht="15.75" customHeight="1" x14ac:dyDescent="0.3">
      <c r="A141" s="179"/>
      <c r="B141" s="114"/>
      <c r="C141" s="114"/>
    </row>
    <row r="142" spans="1:57" ht="15.75" customHeight="1" x14ac:dyDescent="0.3">
      <c r="A142" s="179"/>
      <c r="B142" s="114"/>
      <c r="C142" s="114"/>
    </row>
    <row r="143" spans="1:57" ht="15.75" customHeight="1" x14ac:dyDescent="0.3">
      <c r="A143" s="179"/>
      <c r="B143" s="114"/>
      <c r="C143" s="114"/>
    </row>
    <row r="144" spans="1:57" ht="15.75" customHeight="1" x14ac:dyDescent="0.3">
      <c r="A144" s="179"/>
      <c r="B144" s="114"/>
      <c r="C144" s="114"/>
    </row>
    <row r="145" spans="1:3" ht="15.75" customHeight="1" x14ac:dyDescent="0.3">
      <c r="A145" s="179"/>
      <c r="B145" s="114"/>
      <c r="C145" s="114"/>
    </row>
    <row r="146" spans="1:3" ht="15.75" customHeight="1" x14ac:dyDescent="0.3">
      <c r="A146" s="179"/>
      <c r="B146" s="114"/>
      <c r="C146" s="114"/>
    </row>
    <row r="147" spans="1:3" ht="15.75" customHeight="1" x14ac:dyDescent="0.3">
      <c r="A147" s="179"/>
      <c r="B147" s="114"/>
      <c r="C147" s="114"/>
    </row>
    <row r="148" spans="1:3" ht="15.75" customHeight="1" x14ac:dyDescent="0.3">
      <c r="A148" s="179"/>
      <c r="B148" s="114"/>
      <c r="C148" s="114"/>
    </row>
    <row r="149" spans="1:3" ht="15.75" customHeight="1" x14ac:dyDescent="0.3">
      <c r="A149" s="179"/>
      <c r="B149" s="114"/>
      <c r="C149" s="114"/>
    </row>
    <row r="150" spans="1:3" ht="15.75" customHeight="1" x14ac:dyDescent="0.3">
      <c r="A150" s="179"/>
      <c r="B150" s="114"/>
      <c r="C150" s="114"/>
    </row>
    <row r="151" spans="1:3" ht="15.75" customHeight="1" x14ac:dyDescent="0.3">
      <c r="A151" s="179"/>
      <c r="B151" s="114"/>
      <c r="C151" s="114"/>
    </row>
    <row r="152" spans="1:3" ht="15.75" customHeight="1" x14ac:dyDescent="0.3">
      <c r="A152" s="179"/>
      <c r="B152" s="114"/>
      <c r="C152" s="114"/>
    </row>
    <row r="153" spans="1:3" ht="15.75" customHeight="1" x14ac:dyDescent="0.3">
      <c r="A153" s="179"/>
      <c r="B153" s="114"/>
      <c r="C153" s="114"/>
    </row>
    <row r="154" spans="1:3" ht="15.75" customHeight="1" x14ac:dyDescent="0.3">
      <c r="A154" s="179"/>
      <c r="B154" s="114"/>
      <c r="C154" s="114"/>
    </row>
    <row r="155" spans="1:3" ht="15.75" customHeight="1" x14ac:dyDescent="0.3">
      <c r="A155" s="179"/>
      <c r="B155" s="114"/>
      <c r="C155" s="114"/>
    </row>
    <row r="156" spans="1:3" ht="15.75" customHeight="1" x14ac:dyDescent="0.3">
      <c r="A156" s="179"/>
      <c r="B156" s="114"/>
      <c r="C156" s="114"/>
    </row>
    <row r="157" spans="1:3" ht="15.75" customHeight="1" x14ac:dyDescent="0.3">
      <c r="A157" s="179"/>
      <c r="B157" s="114"/>
      <c r="C157" s="114"/>
    </row>
    <row r="158" spans="1:3" ht="15.75" customHeight="1" x14ac:dyDescent="0.3">
      <c r="A158" s="179"/>
      <c r="B158" s="114"/>
      <c r="C158" s="114"/>
    </row>
    <row r="159" spans="1:3" ht="15.75" customHeight="1" x14ac:dyDescent="0.3">
      <c r="A159" s="179"/>
      <c r="B159" s="114"/>
      <c r="C159" s="114"/>
    </row>
    <row r="160" spans="1:3" ht="15.75" customHeight="1" x14ac:dyDescent="0.3">
      <c r="A160" s="179"/>
      <c r="B160" s="114"/>
      <c r="C160" s="114"/>
    </row>
    <row r="161" spans="1:3" ht="15.75" customHeight="1" x14ac:dyDescent="0.3">
      <c r="A161" s="179"/>
      <c r="B161" s="114"/>
      <c r="C161" s="114"/>
    </row>
    <row r="162" spans="1:3" ht="15.75" customHeight="1" x14ac:dyDescent="0.3">
      <c r="A162" s="179"/>
      <c r="B162" s="114"/>
      <c r="C162" s="114"/>
    </row>
    <row r="163" spans="1:3" ht="15.75" customHeight="1" x14ac:dyDescent="0.3">
      <c r="A163" s="179"/>
      <c r="B163" s="114"/>
      <c r="C163" s="114"/>
    </row>
    <row r="164" spans="1:3" ht="15.75" customHeight="1" x14ac:dyDescent="0.3">
      <c r="A164" s="179"/>
      <c r="B164" s="114"/>
      <c r="C164" s="114"/>
    </row>
    <row r="165" spans="1:3" ht="15.75" customHeight="1" x14ac:dyDescent="0.3">
      <c r="A165" s="179"/>
      <c r="B165" s="114"/>
      <c r="C165" s="114"/>
    </row>
    <row r="166" spans="1:3" ht="15.75" customHeight="1" x14ac:dyDescent="0.3">
      <c r="A166" s="179"/>
      <c r="B166" s="114"/>
      <c r="C166" s="114"/>
    </row>
    <row r="167" spans="1:3" x14ac:dyDescent="0.3">
      <c r="A167" s="179"/>
      <c r="B167" s="114"/>
      <c r="C167" s="114"/>
    </row>
    <row r="168" spans="1:3" x14ac:dyDescent="0.3">
      <c r="A168" s="179"/>
      <c r="B168" s="114"/>
      <c r="C168" s="114"/>
    </row>
    <row r="169" spans="1:3" x14ac:dyDescent="0.3">
      <c r="A169" s="179"/>
      <c r="B169" s="114"/>
      <c r="C169" s="114"/>
    </row>
    <row r="170" spans="1:3" x14ac:dyDescent="0.3">
      <c r="A170" s="179"/>
      <c r="B170" s="114"/>
      <c r="C170" s="114"/>
    </row>
    <row r="171" spans="1:3" x14ac:dyDescent="0.3">
      <c r="A171" s="179"/>
      <c r="B171" s="114"/>
      <c r="C171" s="114"/>
    </row>
    <row r="172" spans="1:3" x14ac:dyDescent="0.3">
      <c r="A172" s="179"/>
      <c r="B172" s="114"/>
      <c r="C172" s="114"/>
    </row>
    <row r="173" spans="1:3" x14ac:dyDescent="0.3">
      <c r="A173" s="179"/>
      <c r="B173" s="114"/>
      <c r="C173" s="114"/>
    </row>
    <row r="174" spans="1:3" x14ac:dyDescent="0.3">
      <c r="A174" s="179"/>
      <c r="B174" s="114"/>
      <c r="C174" s="114"/>
    </row>
    <row r="175" spans="1:3" x14ac:dyDescent="0.3">
      <c r="A175" s="179"/>
      <c r="B175" s="114"/>
      <c r="C175" s="114"/>
    </row>
    <row r="176" spans="1:3" x14ac:dyDescent="0.3">
      <c r="A176" s="179"/>
      <c r="B176" s="114"/>
      <c r="C176" s="114"/>
    </row>
    <row r="177" spans="1:3" x14ac:dyDescent="0.3">
      <c r="A177" s="179"/>
      <c r="B177" s="114"/>
      <c r="C177" s="114"/>
    </row>
    <row r="178" spans="1:3" x14ac:dyDescent="0.3">
      <c r="A178" s="179"/>
      <c r="B178" s="114"/>
      <c r="C178" s="114"/>
    </row>
    <row r="179" spans="1:3" x14ac:dyDescent="0.3">
      <c r="A179" s="179"/>
      <c r="B179" s="114"/>
      <c r="C179" s="114"/>
    </row>
    <row r="180" spans="1:3" x14ac:dyDescent="0.3">
      <c r="A180" s="179"/>
      <c r="B180" s="114"/>
      <c r="C180" s="114"/>
    </row>
    <row r="181" spans="1:3" x14ac:dyDescent="0.3">
      <c r="A181" s="179"/>
      <c r="B181" s="114"/>
      <c r="C181" s="114"/>
    </row>
    <row r="182" spans="1:3" x14ac:dyDescent="0.3">
      <c r="A182" s="179"/>
      <c r="B182" s="114"/>
      <c r="C182" s="114"/>
    </row>
    <row r="183" spans="1:3" x14ac:dyDescent="0.3">
      <c r="A183" s="179"/>
      <c r="B183" s="114"/>
      <c r="C183" s="114"/>
    </row>
    <row r="184" spans="1:3" x14ac:dyDescent="0.3">
      <c r="A184" s="179"/>
      <c r="B184" s="114"/>
      <c r="C184" s="114"/>
    </row>
    <row r="185" spans="1:3" x14ac:dyDescent="0.3">
      <c r="A185" s="179"/>
      <c r="B185" s="114"/>
      <c r="C185" s="114"/>
    </row>
    <row r="186" spans="1:3" x14ac:dyDescent="0.3">
      <c r="A186" s="179"/>
      <c r="B186" s="114"/>
      <c r="C186" s="114"/>
    </row>
    <row r="187" spans="1:3" x14ac:dyDescent="0.3">
      <c r="A187" s="179"/>
      <c r="B187" s="114"/>
      <c r="C187" s="114"/>
    </row>
    <row r="188" spans="1:3" x14ac:dyDescent="0.3">
      <c r="A188" s="179"/>
      <c r="B188" s="114"/>
      <c r="C188" s="114"/>
    </row>
    <row r="189" spans="1:3" x14ac:dyDescent="0.3">
      <c r="A189" s="179"/>
      <c r="B189" s="114"/>
      <c r="C189" s="114"/>
    </row>
    <row r="190" spans="1:3" x14ac:dyDescent="0.3">
      <c r="A190" s="179"/>
      <c r="B190" s="114"/>
      <c r="C190" s="114"/>
    </row>
    <row r="191" spans="1:3" x14ac:dyDescent="0.3">
      <c r="A191" s="179"/>
      <c r="B191" s="114"/>
      <c r="C191" s="114"/>
    </row>
    <row r="192" spans="1:3" x14ac:dyDescent="0.3">
      <c r="A192" s="179"/>
      <c r="B192" s="114"/>
      <c r="C192" s="114"/>
    </row>
    <row r="193" spans="1:3" x14ac:dyDescent="0.3">
      <c r="A193" s="179"/>
      <c r="B193" s="114"/>
      <c r="C193" s="114"/>
    </row>
    <row r="194" spans="1:3" x14ac:dyDescent="0.3">
      <c r="A194" s="179"/>
      <c r="B194" s="114"/>
      <c r="C194" s="114"/>
    </row>
    <row r="195" spans="1:3" x14ac:dyDescent="0.3">
      <c r="A195" s="179"/>
      <c r="B195" s="114"/>
      <c r="C195" s="114"/>
    </row>
    <row r="196" spans="1:3" x14ac:dyDescent="0.3">
      <c r="A196" s="179"/>
      <c r="B196" s="114"/>
      <c r="C196" s="114"/>
    </row>
    <row r="197" spans="1:3" x14ac:dyDescent="0.3">
      <c r="A197" s="179"/>
      <c r="B197" s="114"/>
      <c r="C197" s="114"/>
    </row>
    <row r="198" spans="1:3" x14ac:dyDescent="0.3">
      <c r="A198" s="179"/>
      <c r="B198" s="114"/>
      <c r="C198" s="114"/>
    </row>
    <row r="199" spans="1:3" x14ac:dyDescent="0.3">
      <c r="A199" s="179"/>
      <c r="B199" s="114"/>
      <c r="C199" s="114"/>
    </row>
    <row r="200" spans="1:3" x14ac:dyDescent="0.3">
      <c r="A200" s="179"/>
      <c r="B200" s="114"/>
      <c r="C200" s="114"/>
    </row>
    <row r="201" spans="1:3" x14ac:dyDescent="0.3">
      <c r="A201" s="179"/>
      <c r="B201" s="114"/>
      <c r="C201" s="114"/>
    </row>
    <row r="202" spans="1:3" x14ac:dyDescent="0.3">
      <c r="A202" s="179"/>
      <c r="B202" s="114"/>
      <c r="C202" s="114"/>
    </row>
    <row r="203" spans="1:3" x14ac:dyDescent="0.3">
      <c r="A203" s="179"/>
      <c r="B203" s="114"/>
      <c r="C203" s="114"/>
    </row>
    <row r="204" spans="1:3" x14ac:dyDescent="0.3">
      <c r="A204" s="179"/>
      <c r="B204" s="114"/>
      <c r="C204" s="114"/>
    </row>
    <row r="205" spans="1:3" x14ac:dyDescent="0.3">
      <c r="A205" s="179"/>
      <c r="B205" s="114"/>
      <c r="C205" s="114"/>
    </row>
    <row r="206" spans="1:3" x14ac:dyDescent="0.3">
      <c r="A206" s="179"/>
      <c r="B206" s="114"/>
      <c r="C206" s="114"/>
    </row>
    <row r="207" spans="1:3" x14ac:dyDescent="0.3">
      <c r="A207" s="179"/>
      <c r="B207" s="114"/>
      <c r="C207" s="114"/>
    </row>
    <row r="208" spans="1:3" x14ac:dyDescent="0.3">
      <c r="A208" s="179"/>
      <c r="B208" s="114"/>
      <c r="C208" s="114"/>
    </row>
    <row r="209" spans="1:3" x14ac:dyDescent="0.3">
      <c r="A209" s="179"/>
      <c r="B209" s="114"/>
      <c r="C209" s="114"/>
    </row>
    <row r="210" spans="1:3" x14ac:dyDescent="0.3">
      <c r="A210" s="179"/>
      <c r="B210" s="114"/>
      <c r="C210" s="114"/>
    </row>
    <row r="211" spans="1:3" x14ac:dyDescent="0.3">
      <c r="A211" s="179"/>
      <c r="B211" s="114"/>
      <c r="C211" s="114"/>
    </row>
    <row r="212" spans="1:3" x14ac:dyDescent="0.3">
      <c r="A212" s="179"/>
      <c r="B212" s="114"/>
      <c r="C212" s="114"/>
    </row>
    <row r="213" spans="1:3" x14ac:dyDescent="0.3">
      <c r="A213" s="179"/>
      <c r="B213" s="114"/>
      <c r="C213" s="114"/>
    </row>
    <row r="214" spans="1:3" x14ac:dyDescent="0.3">
      <c r="A214" s="179"/>
      <c r="B214" s="114"/>
      <c r="C214" s="114"/>
    </row>
    <row r="215" spans="1:3" x14ac:dyDescent="0.3">
      <c r="A215" s="179"/>
      <c r="B215" s="114"/>
      <c r="C215" s="114"/>
    </row>
    <row r="216" spans="1:3" x14ac:dyDescent="0.3">
      <c r="A216" s="179"/>
      <c r="B216" s="114"/>
      <c r="C216" s="114"/>
    </row>
    <row r="217" spans="1:3" x14ac:dyDescent="0.3">
      <c r="A217" s="179"/>
      <c r="B217" s="114"/>
      <c r="C217" s="114"/>
    </row>
    <row r="218" spans="1:3" x14ac:dyDescent="0.3">
      <c r="A218" s="179"/>
      <c r="B218" s="114"/>
      <c r="C218" s="114"/>
    </row>
    <row r="219" spans="1:3" x14ac:dyDescent="0.3">
      <c r="A219" s="179"/>
      <c r="B219" s="114"/>
      <c r="C219" s="114"/>
    </row>
    <row r="220" spans="1:3" x14ac:dyDescent="0.3">
      <c r="A220" s="179"/>
      <c r="B220" s="114"/>
      <c r="C220" s="114"/>
    </row>
    <row r="221" spans="1:3" x14ac:dyDescent="0.3">
      <c r="A221" s="179"/>
      <c r="B221" s="114"/>
      <c r="C221" s="114"/>
    </row>
    <row r="222" spans="1:3" x14ac:dyDescent="0.3">
      <c r="A222" s="179"/>
      <c r="B222" s="114"/>
      <c r="C222" s="114"/>
    </row>
    <row r="223" spans="1:3" x14ac:dyDescent="0.3">
      <c r="A223" s="179"/>
      <c r="B223" s="114"/>
      <c r="C223" s="114"/>
    </row>
    <row r="224" spans="1:3" x14ac:dyDescent="0.3">
      <c r="A224" s="179"/>
      <c r="B224" s="114"/>
      <c r="C224" s="114"/>
    </row>
    <row r="225" spans="1:3" x14ac:dyDescent="0.3">
      <c r="A225" s="179"/>
      <c r="B225" s="114"/>
      <c r="C225" s="114"/>
    </row>
    <row r="226" spans="1:3" x14ac:dyDescent="0.3">
      <c r="A226" s="179"/>
      <c r="B226" s="114"/>
      <c r="C226" s="114"/>
    </row>
    <row r="227" spans="1:3" x14ac:dyDescent="0.3">
      <c r="A227" s="179"/>
      <c r="B227" s="114"/>
      <c r="C227" s="114"/>
    </row>
    <row r="228" spans="1:3" x14ac:dyDescent="0.3">
      <c r="A228" s="179"/>
      <c r="B228" s="114"/>
      <c r="C228" s="114"/>
    </row>
    <row r="229" spans="1:3" x14ac:dyDescent="0.3">
      <c r="A229" s="179"/>
      <c r="B229" s="114"/>
      <c r="C229" s="114"/>
    </row>
    <row r="230" spans="1:3" x14ac:dyDescent="0.3">
      <c r="A230" s="179"/>
      <c r="B230" s="114"/>
      <c r="C230" s="114"/>
    </row>
    <row r="231" spans="1:3" x14ac:dyDescent="0.3">
      <c r="A231" s="179"/>
      <c r="B231" s="114"/>
      <c r="C231" s="114"/>
    </row>
  </sheetData>
  <sheetProtection selectLockedCells="1"/>
  <protectedRanges>
    <protectedRange sqref="C47" name="Tartomány4"/>
    <protectedRange sqref="C59:C60" name="Tartomány4_1"/>
  </protectedRanges>
  <mergeCells count="65"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N8:AO8"/>
    <mergeCell ref="A1:BE1"/>
    <mergeCell ref="A2:BE2"/>
    <mergeCell ref="A3:BE3"/>
    <mergeCell ref="A4:BE4"/>
    <mergeCell ref="A5:BE5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R8:AR9"/>
    <mergeCell ref="AA8:AA9"/>
    <mergeCell ref="AB8:AC8"/>
    <mergeCell ref="AD8:AE8"/>
    <mergeCell ref="AF8:AF9"/>
    <mergeCell ref="AG8:AG9"/>
    <mergeCell ref="AH8:AI8"/>
    <mergeCell ref="BB8:BC8"/>
    <mergeCell ref="BD8:BD9"/>
    <mergeCell ref="BE8:BE9"/>
    <mergeCell ref="D36:AA36"/>
    <mergeCell ref="AB36:AY36"/>
    <mergeCell ref="AZ36:BE36"/>
    <mergeCell ref="AS8:AS9"/>
    <mergeCell ref="AT8:AU8"/>
    <mergeCell ref="AV8:AW8"/>
    <mergeCell ref="AX8:AX9"/>
    <mergeCell ref="AY8:AY9"/>
    <mergeCell ref="AZ8:BA8"/>
    <mergeCell ref="AJ8:AK8"/>
    <mergeCell ref="AL8:AL9"/>
    <mergeCell ref="AM8:AM9"/>
    <mergeCell ref="AP8:AQ8"/>
    <mergeCell ref="D42:AA42"/>
    <mergeCell ref="AB42:AY42"/>
    <mergeCell ref="AZ42:BE42"/>
    <mergeCell ref="A46:AA46"/>
    <mergeCell ref="A47:AA47"/>
  </mergeCells>
  <pageMargins left="0.25" right="0.25" top="0.75" bottom="0.75" header="0.3" footer="0.3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E89"/>
  <sheetViews>
    <sheetView tabSelected="1" topLeftCell="A71" zoomScale="110" zoomScaleNormal="110" workbookViewId="0">
      <selection activeCell="F69" sqref="F69"/>
    </sheetView>
  </sheetViews>
  <sheetFormatPr defaultColWidth="10.625" defaultRowHeight="13.2" x14ac:dyDescent="0.25"/>
  <cols>
    <col min="1" max="1" width="24.125" style="502" customWidth="1"/>
    <col min="2" max="2" width="59.125" style="502" customWidth="1"/>
    <col min="3" max="3" width="24.125" style="502" customWidth="1"/>
    <col min="4" max="4" width="59.125" style="502" customWidth="1"/>
    <col min="5" max="5" width="21.375" style="502" customWidth="1"/>
    <col min="6" max="16384" width="10.625" style="502"/>
  </cols>
  <sheetData>
    <row r="1" spans="1:5" ht="13.8" thickBot="1" x14ac:dyDescent="0.3"/>
    <row r="2" spans="1:5" ht="15.6" x14ac:dyDescent="0.25">
      <c r="A2" s="771" t="s">
        <v>568</v>
      </c>
      <c r="B2" s="772"/>
      <c r="C2" s="772"/>
      <c r="D2" s="772"/>
      <c r="E2" s="554"/>
    </row>
    <row r="3" spans="1:5" ht="18" thickBot="1" x14ac:dyDescent="0.3">
      <c r="A3" s="773" t="s">
        <v>471</v>
      </c>
      <c r="B3" s="774"/>
      <c r="C3" s="774"/>
      <c r="D3" s="774"/>
      <c r="E3" s="555"/>
    </row>
    <row r="4" spans="1:5" ht="16.2" thickBot="1" x14ac:dyDescent="0.3">
      <c r="A4" s="775" t="s">
        <v>468</v>
      </c>
      <c r="B4" s="777" t="s">
        <v>467</v>
      </c>
      <c r="C4" s="779" t="s">
        <v>470</v>
      </c>
      <c r="D4" s="780"/>
      <c r="E4" s="764" t="s">
        <v>469</v>
      </c>
    </row>
    <row r="5" spans="1:5" ht="29.25" customHeight="1" thickTop="1" thickBot="1" x14ac:dyDescent="0.3">
      <c r="A5" s="776"/>
      <c r="B5" s="778"/>
      <c r="C5" s="556" t="s">
        <v>468</v>
      </c>
      <c r="D5" s="557" t="s">
        <v>467</v>
      </c>
      <c r="E5" s="765"/>
    </row>
    <row r="6" spans="1:5" ht="17.399999999999999" customHeight="1" thickBot="1" x14ac:dyDescent="0.3">
      <c r="A6" s="750" t="s">
        <v>466</v>
      </c>
      <c r="B6" s="759"/>
      <c r="C6" s="759"/>
      <c r="D6" s="759"/>
      <c r="E6" s="760"/>
    </row>
    <row r="7" spans="1:5" ht="15.6" x14ac:dyDescent="0.25">
      <c r="A7" s="766" t="s">
        <v>458</v>
      </c>
      <c r="B7" s="769" t="s">
        <v>457</v>
      </c>
      <c r="C7" s="534" t="s">
        <v>465</v>
      </c>
      <c r="D7" s="533" t="s">
        <v>464</v>
      </c>
      <c r="E7" s="516" t="s">
        <v>429</v>
      </c>
    </row>
    <row r="8" spans="1:5" ht="12.75" hidden="1" customHeight="1" x14ac:dyDescent="0.3">
      <c r="A8" s="767"/>
      <c r="B8" s="762"/>
      <c r="C8" s="515"/>
      <c r="D8" s="533"/>
      <c r="E8" s="503"/>
    </row>
    <row r="9" spans="1:5" s="513" customFormat="1" ht="15.6" x14ac:dyDescent="0.3">
      <c r="A9" s="767"/>
      <c r="B9" s="762"/>
      <c r="C9" s="512" t="s">
        <v>463</v>
      </c>
      <c r="D9" s="533" t="s">
        <v>461</v>
      </c>
      <c r="E9" s="516" t="s">
        <v>429</v>
      </c>
    </row>
    <row r="10" spans="1:5" s="513" customFormat="1" ht="15.6" x14ac:dyDescent="0.3">
      <c r="A10" s="768"/>
      <c r="B10" s="763"/>
      <c r="C10" s="515" t="s">
        <v>462</v>
      </c>
      <c r="D10" s="533" t="s">
        <v>461</v>
      </c>
      <c r="E10" s="516" t="s">
        <v>429</v>
      </c>
    </row>
    <row r="11" spans="1:5" s="513" customFormat="1" ht="15.6" x14ac:dyDescent="0.3">
      <c r="A11" s="770" t="s">
        <v>460</v>
      </c>
      <c r="B11" s="761" t="s">
        <v>459</v>
      </c>
      <c r="C11" s="512" t="s">
        <v>458</v>
      </c>
      <c r="D11" s="533" t="s">
        <v>457</v>
      </c>
      <c r="E11" s="516" t="s">
        <v>429</v>
      </c>
    </row>
    <row r="12" spans="1:5" s="513" customFormat="1" ht="15.6" x14ac:dyDescent="0.3">
      <c r="A12" s="767"/>
      <c r="B12" s="762"/>
      <c r="C12" s="512" t="s">
        <v>456</v>
      </c>
      <c r="D12" s="533" t="s">
        <v>455</v>
      </c>
      <c r="E12" s="516" t="s">
        <v>429</v>
      </c>
    </row>
    <row r="13" spans="1:5" ht="12.75" hidden="1" customHeight="1" x14ac:dyDescent="0.3">
      <c r="A13" s="767"/>
      <c r="B13" s="762"/>
      <c r="C13" s="512"/>
      <c r="D13" s="533"/>
      <c r="E13" s="516" t="s">
        <v>429</v>
      </c>
    </row>
    <row r="14" spans="1:5" s="513" customFormat="1" ht="15.6" x14ac:dyDescent="0.3">
      <c r="A14" s="768"/>
      <c r="B14" s="763"/>
      <c r="C14" s="512" t="s">
        <v>454</v>
      </c>
      <c r="D14" s="533" t="s">
        <v>453</v>
      </c>
      <c r="E14" s="516" t="s">
        <v>429</v>
      </c>
    </row>
    <row r="15" spans="1:5" s="513" customFormat="1" ht="15.6" x14ac:dyDescent="0.3">
      <c r="A15" s="504" t="s">
        <v>106</v>
      </c>
      <c r="B15" s="533" t="s">
        <v>452</v>
      </c>
      <c r="C15" s="512" t="s">
        <v>451</v>
      </c>
      <c r="D15" s="533" t="s">
        <v>450</v>
      </c>
      <c r="E15" s="514" t="s">
        <v>429</v>
      </c>
    </row>
    <row r="16" spans="1:5" ht="15.6" x14ac:dyDescent="0.3">
      <c r="A16" s="504" t="s">
        <v>108</v>
      </c>
      <c r="B16" s="533" t="s">
        <v>107</v>
      </c>
      <c r="C16" s="512" t="s">
        <v>101</v>
      </c>
      <c r="D16" s="533" t="s">
        <v>102</v>
      </c>
      <c r="E16" s="511" t="s">
        <v>430</v>
      </c>
    </row>
    <row r="17" spans="1:5" ht="15.6" x14ac:dyDescent="0.3">
      <c r="A17" s="504" t="s">
        <v>112</v>
      </c>
      <c r="B17" s="533" t="s">
        <v>113</v>
      </c>
      <c r="C17" s="512" t="s">
        <v>108</v>
      </c>
      <c r="D17" s="533" t="s">
        <v>107</v>
      </c>
      <c r="E17" s="511" t="s">
        <v>430</v>
      </c>
    </row>
    <row r="18" spans="1:5" ht="16.2" thickBot="1" x14ac:dyDescent="0.35">
      <c r="A18" s="504" t="s">
        <v>449</v>
      </c>
      <c r="B18" s="533" t="s">
        <v>381</v>
      </c>
      <c r="C18" s="512" t="s">
        <v>101</v>
      </c>
      <c r="D18" s="533" t="s">
        <v>102</v>
      </c>
      <c r="E18" s="511" t="s">
        <v>430</v>
      </c>
    </row>
    <row r="19" spans="1:5" ht="16.2" thickBot="1" x14ac:dyDescent="0.3">
      <c r="A19" s="750" t="s">
        <v>155</v>
      </c>
      <c r="B19" s="751"/>
      <c r="C19" s="751"/>
      <c r="D19" s="751"/>
      <c r="E19" s="752"/>
    </row>
    <row r="20" spans="1:5" ht="15.6" x14ac:dyDescent="0.3">
      <c r="A20" s="504" t="s">
        <v>387</v>
      </c>
      <c r="B20" s="533" t="s">
        <v>447</v>
      </c>
      <c r="C20" s="534" t="s">
        <v>108</v>
      </c>
      <c r="D20" s="533" t="s">
        <v>107</v>
      </c>
      <c r="E20" s="510" t="s">
        <v>430</v>
      </c>
    </row>
    <row r="21" spans="1:5" ht="15.6" x14ac:dyDescent="0.3">
      <c r="A21" s="504" t="s">
        <v>410</v>
      </c>
      <c r="B21" s="533" t="s">
        <v>411</v>
      </c>
      <c r="C21" s="534" t="s">
        <v>112</v>
      </c>
      <c r="D21" s="533" t="s">
        <v>113</v>
      </c>
      <c r="E21" s="510" t="s">
        <v>429</v>
      </c>
    </row>
    <row r="22" spans="1:5" ht="15.6" x14ac:dyDescent="0.3">
      <c r="A22" s="770" t="s">
        <v>388</v>
      </c>
      <c r="B22" s="761" t="s">
        <v>156</v>
      </c>
      <c r="C22" s="534" t="s">
        <v>108</v>
      </c>
      <c r="D22" s="533" t="s">
        <v>107</v>
      </c>
      <c r="E22" s="510" t="s">
        <v>430</v>
      </c>
    </row>
    <row r="23" spans="1:5" ht="15.6" x14ac:dyDescent="0.3">
      <c r="A23" s="768"/>
      <c r="B23" s="763"/>
      <c r="C23" s="534" t="s">
        <v>383</v>
      </c>
      <c r="D23" s="533" t="s">
        <v>109</v>
      </c>
      <c r="E23" s="510" t="s">
        <v>430</v>
      </c>
    </row>
    <row r="24" spans="1:5" ht="15.6" x14ac:dyDescent="0.3">
      <c r="A24" s="770" t="s">
        <v>389</v>
      </c>
      <c r="B24" s="761" t="s">
        <v>157</v>
      </c>
      <c r="C24" s="534" t="s">
        <v>108</v>
      </c>
      <c r="D24" s="533" t="s">
        <v>107</v>
      </c>
      <c r="E24" s="510" t="s">
        <v>430</v>
      </c>
    </row>
    <row r="25" spans="1:5" ht="15.6" x14ac:dyDescent="0.3">
      <c r="A25" s="767"/>
      <c r="B25" s="762"/>
      <c r="C25" s="534" t="s">
        <v>384</v>
      </c>
      <c r="D25" s="533" t="s">
        <v>114</v>
      </c>
      <c r="E25" s="510" t="s">
        <v>429</v>
      </c>
    </row>
    <row r="26" spans="1:5" ht="15.6" x14ac:dyDescent="0.3">
      <c r="A26" s="768"/>
      <c r="B26" s="763"/>
      <c r="C26" s="534" t="s">
        <v>385</v>
      </c>
      <c r="D26" s="533" t="s">
        <v>115</v>
      </c>
      <c r="E26" s="510" t="s">
        <v>429</v>
      </c>
    </row>
    <row r="27" spans="1:5" ht="15.6" x14ac:dyDescent="0.3">
      <c r="A27" s="770" t="s">
        <v>391</v>
      </c>
      <c r="B27" s="761" t="s">
        <v>161</v>
      </c>
      <c r="C27" s="534" t="s">
        <v>112</v>
      </c>
      <c r="D27" s="533" t="s">
        <v>113</v>
      </c>
      <c r="E27" s="510" t="s">
        <v>430</v>
      </c>
    </row>
    <row r="28" spans="1:5" ht="15.6" x14ac:dyDescent="0.3">
      <c r="A28" s="767"/>
      <c r="B28" s="762"/>
      <c r="C28" s="534" t="s">
        <v>387</v>
      </c>
      <c r="D28" s="533" t="s">
        <v>447</v>
      </c>
      <c r="E28" s="510" t="s">
        <v>429</v>
      </c>
    </row>
    <row r="29" spans="1:5" ht="15.6" x14ac:dyDescent="0.3">
      <c r="A29" s="768"/>
      <c r="B29" s="763"/>
      <c r="C29" s="534" t="s">
        <v>385</v>
      </c>
      <c r="D29" s="533" t="s">
        <v>115</v>
      </c>
      <c r="E29" s="510" t="s">
        <v>430</v>
      </c>
    </row>
    <row r="30" spans="1:5" ht="15.6" x14ac:dyDescent="0.3">
      <c r="A30" s="770" t="s">
        <v>392</v>
      </c>
      <c r="B30" s="761" t="s">
        <v>162</v>
      </c>
      <c r="C30" s="534" t="s">
        <v>112</v>
      </c>
      <c r="D30" s="533" t="s">
        <v>113</v>
      </c>
      <c r="E30" s="510" t="s">
        <v>430</v>
      </c>
    </row>
    <row r="31" spans="1:5" ht="15.6" x14ac:dyDescent="0.3">
      <c r="A31" s="767"/>
      <c r="B31" s="762"/>
      <c r="C31" s="534" t="s">
        <v>387</v>
      </c>
      <c r="D31" s="533" t="s">
        <v>447</v>
      </c>
      <c r="E31" s="510" t="s">
        <v>429</v>
      </c>
    </row>
    <row r="32" spans="1:5" ht="15.6" x14ac:dyDescent="0.3">
      <c r="A32" s="768"/>
      <c r="B32" s="763"/>
      <c r="C32" s="534" t="s">
        <v>385</v>
      </c>
      <c r="D32" s="533" t="s">
        <v>115</v>
      </c>
      <c r="E32" s="510" t="s">
        <v>430</v>
      </c>
    </row>
    <row r="33" spans="1:5" ht="15.6" x14ac:dyDescent="0.3">
      <c r="A33" s="783" t="s">
        <v>395</v>
      </c>
      <c r="B33" s="781" t="s">
        <v>167</v>
      </c>
      <c r="C33" s="534" t="s">
        <v>387</v>
      </c>
      <c r="D33" s="533" t="s">
        <v>447</v>
      </c>
      <c r="E33" s="510" t="s">
        <v>429</v>
      </c>
    </row>
    <row r="34" spans="1:5" ht="15.6" x14ac:dyDescent="0.3">
      <c r="A34" s="784"/>
      <c r="B34" s="782"/>
      <c r="C34" s="534" t="s">
        <v>388</v>
      </c>
      <c r="D34" s="533" t="s">
        <v>156</v>
      </c>
      <c r="E34" s="510" t="s">
        <v>429</v>
      </c>
    </row>
    <row r="35" spans="1:5" ht="15.6" x14ac:dyDescent="0.3">
      <c r="A35" s="553" t="s">
        <v>399</v>
      </c>
      <c r="B35" s="558" t="s">
        <v>171</v>
      </c>
      <c r="C35" s="534" t="s">
        <v>394</v>
      </c>
      <c r="D35" s="533" t="s">
        <v>165</v>
      </c>
      <c r="E35" s="510" t="s">
        <v>429</v>
      </c>
    </row>
    <row r="36" spans="1:5" ht="15.6" x14ac:dyDescent="0.3">
      <c r="A36" s="785" t="s">
        <v>400</v>
      </c>
      <c r="B36" s="786" t="s">
        <v>172</v>
      </c>
      <c r="C36" s="534" t="s">
        <v>389</v>
      </c>
      <c r="D36" s="533" t="s">
        <v>157</v>
      </c>
      <c r="E36" s="510" t="s">
        <v>430</v>
      </c>
    </row>
    <row r="37" spans="1:5" ht="15.6" x14ac:dyDescent="0.3">
      <c r="A37" s="784"/>
      <c r="B37" s="782"/>
      <c r="C37" s="534" t="s">
        <v>392</v>
      </c>
      <c r="D37" s="533" t="s">
        <v>162</v>
      </c>
      <c r="E37" s="510" t="s">
        <v>429</v>
      </c>
    </row>
    <row r="38" spans="1:5" ht="15.6" x14ac:dyDescent="0.3">
      <c r="A38" s="785" t="s">
        <v>402</v>
      </c>
      <c r="B38" s="786" t="s">
        <v>174</v>
      </c>
      <c r="C38" s="534" t="s">
        <v>400</v>
      </c>
      <c r="D38" s="533" t="s">
        <v>172</v>
      </c>
      <c r="E38" s="510" t="s">
        <v>429</v>
      </c>
    </row>
    <row r="39" spans="1:5" ht="15.6" x14ac:dyDescent="0.3">
      <c r="A39" s="784"/>
      <c r="B39" s="782"/>
      <c r="C39" s="534" t="s">
        <v>399</v>
      </c>
      <c r="D39" s="533" t="s">
        <v>171</v>
      </c>
      <c r="E39" s="510" t="s">
        <v>429</v>
      </c>
    </row>
    <row r="40" spans="1:5" ht="15.6" x14ac:dyDescent="0.3">
      <c r="A40" s="509" t="s">
        <v>403</v>
      </c>
      <c r="B40" s="508" t="s">
        <v>175</v>
      </c>
      <c r="C40" s="534" t="s">
        <v>401</v>
      </c>
      <c r="D40" s="533" t="s">
        <v>173</v>
      </c>
      <c r="E40" s="510" t="s">
        <v>429</v>
      </c>
    </row>
    <row r="41" spans="1:5" ht="15.6" x14ac:dyDescent="0.3">
      <c r="A41" s="504" t="s">
        <v>404</v>
      </c>
      <c r="B41" s="533" t="s">
        <v>176</v>
      </c>
      <c r="C41" s="534" t="s">
        <v>400</v>
      </c>
      <c r="D41" s="533" t="s">
        <v>172</v>
      </c>
      <c r="E41" s="510" t="s">
        <v>430</v>
      </c>
    </row>
    <row r="42" spans="1:5" ht="16.2" thickBot="1" x14ac:dyDescent="0.35">
      <c r="A42" s="504" t="s">
        <v>414</v>
      </c>
      <c r="B42" s="533" t="s">
        <v>415</v>
      </c>
      <c r="C42" s="534" t="s">
        <v>412</v>
      </c>
      <c r="D42" s="533" t="s">
        <v>413</v>
      </c>
      <c r="E42" s="510" t="s">
        <v>430</v>
      </c>
    </row>
    <row r="43" spans="1:5" ht="16.2" thickBot="1" x14ac:dyDescent="0.3">
      <c r="A43" s="750" t="s">
        <v>215</v>
      </c>
      <c r="B43" s="751"/>
      <c r="C43" s="751"/>
      <c r="D43" s="751"/>
      <c r="E43" s="752"/>
    </row>
    <row r="44" spans="1:5" ht="15.6" x14ac:dyDescent="0.3">
      <c r="A44" s="504" t="s">
        <v>197</v>
      </c>
      <c r="B44" s="533" t="s">
        <v>446</v>
      </c>
      <c r="C44" s="534" t="s">
        <v>108</v>
      </c>
      <c r="D44" s="533" t="s">
        <v>107</v>
      </c>
      <c r="E44" s="510" t="s">
        <v>430</v>
      </c>
    </row>
    <row r="45" spans="1:5" ht="15.6" x14ac:dyDescent="0.3">
      <c r="A45" s="504" t="s">
        <v>201</v>
      </c>
      <c r="B45" s="533" t="s">
        <v>445</v>
      </c>
      <c r="C45" s="534" t="s">
        <v>112</v>
      </c>
      <c r="D45" s="533" t="s">
        <v>113</v>
      </c>
      <c r="E45" s="510" t="s">
        <v>430</v>
      </c>
    </row>
    <row r="46" spans="1:5" ht="15.6" x14ac:dyDescent="0.3">
      <c r="A46" s="504" t="s">
        <v>444</v>
      </c>
      <c r="B46" s="533" t="s">
        <v>443</v>
      </c>
      <c r="C46" s="534" t="s">
        <v>112</v>
      </c>
      <c r="D46" s="533" t="s">
        <v>113</v>
      </c>
      <c r="E46" s="559" t="s">
        <v>430</v>
      </c>
    </row>
    <row r="47" spans="1:5" ht="15.6" x14ac:dyDescent="0.3">
      <c r="A47" s="504" t="s">
        <v>202</v>
      </c>
      <c r="B47" s="533" t="s">
        <v>192</v>
      </c>
      <c r="C47" s="534" t="s">
        <v>200</v>
      </c>
      <c r="D47" s="533" t="s">
        <v>193</v>
      </c>
      <c r="E47" s="510" t="s">
        <v>429</v>
      </c>
    </row>
    <row r="48" spans="1:5" ht="15.6" x14ac:dyDescent="0.3">
      <c r="A48" s="783" t="s">
        <v>203</v>
      </c>
      <c r="B48" s="748" t="s">
        <v>442</v>
      </c>
      <c r="C48" s="534" t="s">
        <v>198</v>
      </c>
      <c r="D48" s="533" t="s">
        <v>195</v>
      </c>
      <c r="E48" s="506" t="s">
        <v>430</v>
      </c>
    </row>
    <row r="49" spans="1:5" ht="15.6" x14ac:dyDescent="0.3">
      <c r="A49" s="787"/>
      <c r="B49" s="749"/>
      <c r="C49" s="534" t="s">
        <v>438</v>
      </c>
      <c r="D49" s="533" t="s">
        <v>437</v>
      </c>
      <c r="E49" s="506" t="s">
        <v>430</v>
      </c>
    </row>
    <row r="50" spans="1:5" ht="15.6" x14ac:dyDescent="0.3">
      <c r="A50" s="504" t="s">
        <v>204</v>
      </c>
      <c r="B50" s="533" t="s">
        <v>441</v>
      </c>
      <c r="C50" s="534" t="s">
        <v>199</v>
      </c>
      <c r="D50" s="533" t="s">
        <v>440</v>
      </c>
      <c r="E50" s="506" t="s">
        <v>430</v>
      </c>
    </row>
    <row r="51" spans="1:5" ht="15.6" x14ac:dyDescent="0.3">
      <c r="A51" s="504" t="s">
        <v>205</v>
      </c>
      <c r="B51" s="533" t="s">
        <v>189</v>
      </c>
      <c r="C51" s="534" t="s">
        <v>554</v>
      </c>
      <c r="D51" s="533" t="s">
        <v>196</v>
      </c>
      <c r="E51" s="506" t="s">
        <v>430</v>
      </c>
    </row>
    <row r="52" spans="1:5" ht="15.6" x14ac:dyDescent="0.3">
      <c r="A52" s="504" t="s">
        <v>200</v>
      </c>
      <c r="B52" s="533" t="s">
        <v>193</v>
      </c>
      <c r="C52" s="534" t="s">
        <v>386</v>
      </c>
      <c r="D52" s="533" t="s">
        <v>521</v>
      </c>
      <c r="E52" s="506" t="s">
        <v>429</v>
      </c>
    </row>
    <row r="53" spans="1:5" ht="15.6" x14ac:dyDescent="0.3">
      <c r="A53" s="504" t="s">
        <v>206</v>
      </c>
      <c r="B53" s="533" t="s">
        <v>188</v>
      </c>
      <c r="C53" s="534" t="s">
        <v>200</v>
      </c>
      <c r="D53" s="533" t="s">
        <v>193</v>
      </c>
      <c r="E53" s="507" t="s">
        <v>429</v>
      </c>
    </row>
    <row r="54" spans="1:5" ht="15.6" x14ac:dyDescent="0.3">
      <c r="A54" s="560" t="s">
        <v>208</v>
      </c>
      <c r="B54" s="535" t="s">
        <v>436</v>
      </c>
      <c r="C54" s="534" t="s">
        <v>206</v>
      </c>
      <c r="D54" s="533" t="s">
        <v>188</v>
      </c>
      <c r="E54" s="507" t="s">
        <v>429</v>
      </c>
    </row>
    <row r="55" spans="1:5" ht="15.6" x14ac:dyDescent="0.3">
      <c r="A55" s="753" t="s">
        <v>209</v>
      </c>
      <c r="B55" s="748" t="s">
        <v>184</v>
      </c>
      <c r="C55" s="534" t="s">
        <v>555</v>
      </c>
      <c r="D55" s="533" t="s">
        <v>439</v>
      </c>
      <c r="E55" s="507" t="s">
        <v>429</v>
      </c>
    </row>
    <row r="56" spans="1:5" ht="15.6" x14ac:dyDescent="0.3">
      <c r="A56" s="756"/>
      <c r="B56" s="749"/>
      <c r="C56" s="534" t="s">
        <v>205</v>
      </c>
      <c r="D56" s="533" t="s">
        <v>189</v>
      </c>
      <c r="E56" s="506" t="s">
        <v>430</v>
      </c>
    </row>
    <row r="57" spans="1:5" ht="15.6" x14ac:dyDescent="0.3">
      <c r="A57" s="504" t="s">
        <v>210</v>
      </c>
      <c r="B57" s="533" t="s">
        <v>183</v>
      </c>
      <c r="C57" s="534" t="s">
        <v>200</v>
      </c>
      <c r="D57" s="533" t="s">
        <v>193</v>
      </c>
      <c r="E57" s="507" t="s">
        <v>429</v>
      </c>
    </row>
    <row r="58" spans="1:5" ht="15.6" x14ac:dyDescent="0.3">
      <c r="A58" s="504" t="s">
        <v>211</v>
      </c>
      <c r="B58" s="533" t="s">
        <v>182</v>
      </c>
      <c r="C58" s="534" t="s">
        <v>206</v>
      </c>
      <c r="D58" s="533" t="s">
        <v>188</v>
      </c>
      <c r="E58" s="507" t="s">
        <v>429</v>
      </c>
    </row>
    <row r="59" spans="1:5" ht="15.6" x14ac:dyDescent="0.3">
      <c r="A59" s="753" t="s">
        <v>212</v>
      </c>
      <c r="B59" s="748" t="s">
        <v>181</v>
      </c>
      <c r="C59" s="534" t="s">
        <v>438</v>
      </c>
      <c r="D59" s="533" t="s">
        <v>437</v>
      </c>
      <c r="E59" s="506" t="s">
        <v>430</v>
      </c>
    </row>
    <row r="60" spans="1:5" ht="15.6" x14ac:dyDescent="0.3">
      <c r="A60" s="756"/>
      <c r="B60" s="749"/>
      <c r="C60" s="534" t="s">
        <v>198</v>
      </c>
      <c r="D60" s="533" t="s">
        <v>159</v>
      </c>
      <c r="E60" s="506" t="s">
        <v>430</v>
      </c>
    </row>
    <row r="61" spans="1:5" ht="16.2" thickBot="1" x14ac:dyDescent="0.35">
      <c r="A61" s="504" t="s">
        <v>213</v>
      </c>
      <c r="B61" s="533" t="s">
        <v>180</v>
      </c>
      <c r="C61" s="534" t="s">
        <v>208</v>
      </c>
      <c r="D61" s="533" t="s">
        <v>436</v>
      </c>
      <c r="E61" s="507" t="s">
        <v>429</v>
      </c>
    </row>
    <row r="62" spans="1:5" ht="16.2" thickBot="1" x14ac:dyDescent="0.35">
      <c r="A62" s="750" t="s">
        <v>569</v>
      </c>
      <c r="B62" s="757"/>
      <c r="C62" s="757"/>
      <c r="D62" s="757"/>
      <c r="E62" s="758"/>
    </row>
    <row r="63" spans="1:5" ht="15.6" x14ac:dyDescent="0.3">
      <c r="A63" s="504" t="s">
        <v>246</v>
      </c>
      <c r="B63" s="533" t="s">
        <v>435</v>
      </c>
      <c r="C63" s="534" t="s">
        <v>112</v>
      </c>
      <c r="D63" s="533" t="s">
        <v>113</v>
      </c>
      <c r="E63" s="506" t="s">
        <v>429</v>
      </c>
    </row>
    <row r="64" spans="1:5" ht="15.6" x14ac:dyDescent="0.3">
      <c r="A64" s="504" t="s">
        <v>243</v>
      </c>
      <c r="B64" s="533" t="s">
        <v>257</v>
      </c>
      <c r="C64" s="534" t="s">
        <v>252</v>
      </c>
      <c r="D64" s="533" t="s">
        <v>255</v>
      </c>
      <c r="E64" s="505" t="s">
        <v>430</v>
      </c>
    </row>
    <row r="65" spans="1:5" ht="15.6" x14ac:dyDescent="0.3">
      <c r="A65" s="504" t="s">
        <v>233</v>
      </c>
      <c r="B65" s="533" t="s">
        <v>258</v>
      </c>
      <c r="C65" s="534" t="s">
        <v>243</v>
      </c>
      <c r="D65" s="533" t="s">
        <v>257</v>
      </c>
      <c r="E65" s="503" t="s">
        <v>429</v>
      </c>
    </row>
    <row r="66" spans="1:5" ht="15.6" x14ac:dyDescent="0.3">
      <c r="A66" s="753" t="s">
        <v>251</v>
      </c>
      <c r="B66" s="748" t="s">
        <v>433</v>
      </c>
      <c r="C66" s="534" t="s">
        <v>112</v>
      </c>
      <c r="D66" s="533" t="s">
        <v>113</v>
      </c>
      <c r="E66" s="503" t="s">
        <v>429</v>
      </c>
    </row>
    <row r="67" spans="1:5" ht="15.6" x14ac:dyDescent="0.3">
      <c r="A67" s="754"/>
      <c r="B67" s="755"/>
      <c r="C67" s="534" t="s">
        <v>383</v>
      </c>
      <c r="D67" s="533" t="s">
        <v>109</v>
      </c>
      <c r="E67" s="503" t="s">
        <v>429</v>
      </c>
    </row>
    <row r="68" spans="1:5" ht="15.6" x14ac:dyDescent="0.3">
      <c r="A68" s="504" t="s">
        <v>242</v>
      </c>
      <c r="B68" s="533" t="s">
        <v>434</v>
      </c>
      <c r="C68" s="534" t="s">
        <v>251</v>
      </c>
      <c r="D68" s="533" t="s">
        <v>433</v>
      </c>
      <c r="E68" s="503" t="s">
        <v>430</v>
      </c>
    </row>
    <row r="69" spans="1:5" ht="15.6" x14ac:dyDescent="0.3">
      <c r="A69" s="504" t="s">
        <v>249</v>
      </c>
      <c r="B69" s="533" t="s">
        <v>431</v>
      </c>
      <c r="C69" s="534" t="s">
        <v>384</v>
      </c>
      <c r="D69" s="533" t="s">
        <v>114</v>
      </c>
      <c r="E69" s="503" t="s">
        <v>429</v>
      </c>
    </row>
    <row r="70" spans="1:5" ht="15.6" x14ac:dyDescent="0.3">
      <c r="A70" s="504" t="s">
        <v>240</v>
      </c>
      <c r="B70" s="533" t="s">
        <v>432</v>
      </c>
      <c r="C70" s="534" t="s">
        <v>249</v>
      </c>
      <c r="D70" s="533" t="s">
        <v>431</v>
      </c>
      <c r="E70" s="503" t="s">
        <v>430</v>
      </c>
    </row>
    <row r="71" spans="1:5" ht="15.6" x14ac:dyDescent="0.3">
      <c r="A71" s="504" t="s">
        <v>238</v>
      </c>
      <c r="B71" s="533" t="s">
        <v>557</v>
      </c>
      <c r="C71" s="534" t="s">
        <v>247</v>
      </c>
      <c r="D71" s="533" t="s">
        <v>556</v>
      </c>
      <c r="E71" s="635" t="s">
        <v>429</v>
      </c>
    </row>
    <row r="72" spans="1:5" ht="15.6" x14ac:dyDescent="0.3">
      <c r="A72" s="504" t="s">
        <v>229</v>
      </c>
      <c r="B72" s="533" t="s">
        <v>228</v>
      </c>
      <c r="C72" s="534" t="s">
        <v>238</v>
      </c>
      <c r="D72" s="533" t="s">
        <v>237</v>
      </c>
      <c r="E72" s="503" t="s">
        <v>429</v>
      </c>
    </row>
    <row r="73" spans="1:5" ht="15.6" x14ac:dyDescent="0.3">
      <c r="A73" s="504" t="s">
        <v>220</v>
      </c>
      <c r="B73" s="533" t="s">
        <v>219</v>
      </c>
      <c r="C73" s="534" t="s">
        <v>229</v>
      </c>
      <c r="D73" s="533" t="s">
        <v>228</v>
      </c>
      <c r="E73" s="503" t="s">
        <v>429</v>
      </c>
    </row>
    <row r="74" spans="1:5" ht="15.6" x14ac:dyDescent="0.3">
      <c r="A74" s="504" t="s">
        <v>359</v>
      </c>
      <c r="B74" s="533" t="s">
        <v>275</v>
      </c>
      <c r="C74" s="534" t="s">
        <v>252</v>
      </c>
      <c r="D74" s="533" t="s">
        <v>255</v>
      </c>
      <c r="E74" s="503" t="s">
        <v>430</v>
      </c>
    </row>
    <row r="75" spans="1:5" ht="15.6" x14ac:dyDescent="0.3">
      <c r="A75" s="504" t="s">
        <v>278</v>
      </c>
      <c r="B75" s="533" t="s">
        <v>277</v>
      </c>
      <c r="C75" s="534" t="s">
        <v>359</v>
      </c>
      <c r="D75" s="533" t="s">
        <v>275</v>
      </c>
      <c r="E75" s="503" t="s">
        <v>429</v>
      </c>
    </row>
    <row r="76" spans="1:5" ht="15.6" x14ac:dyDescent="0.3">
      <c r="A76" s="504" t="s">
        <v>284</v>
      </c>
      <c r="B76" s="533" t="s">
        <v>281</v>
      </c>
      <c r="C76" s="534" t="s">
        <v>360</v>
      </c>
      <c r="D76" s="533" t="s">
        <v>273</v>
      </c>
      <c r="E76" s="503" t="s">
        <v>430</v>
      </c>
    </row>
    <row r="77" spans="1:5" ht="15.6" x14ac:dyDescent="0.3">
      <c r="A77" s="504" t="s">
        <v>285</v>
      </c>
      <c r="B77" s="533" t="s">
        <v>282</v>
      </c>
      <c r="C77" s="534" t="s">
        <v>360</v>
      </c>
      <c r="D77" s="533" t="s">
        <v>273</v>
      </c>
      <c r="E77" s="503" t="s">
        <v>430</v>
      </c>
    </row>
    <row r="78" spans="1:5" ht="15.6" x14ac:dyDescent="0.3">
      <c r="A78" s="504" t="s">
        <v>286</v>
      </c>
      <c r="B78" s="561" t="s">
        <v>283</v>
      </c>
      <c r="C78" s="534" t="s">
        <v>360</v>
      </c>
      <c r="D78" s="533" t="s">
        <v>273</v>
      </c>
      <c r="E78" s="503" t="s">
        <v>430</v>
      </c>
    </row>
    <row r="79" spans="1:5" ht="15.6" x14ac:dyDescent="0.3">
      <c r="A79" s="504" t="s">
        <v>290</v>
      </c>
      <c r="B79" s="561" t="s">
        <v>428</v>
      </c>
      <c r="C79" s="534" t="s">
        <v>285</v>
      </c>
      <c r="D79" s="561" t="s">
        <v>282</v>
      </c>
      <c r="E79" s="503" t="s">
        <v>430</v>
      </c>
    </row>
    <row r="80" spans="1:5" ht="16.2" thickBot="1" x14ac:dyDescent="0.35">
      <c r="A80" s="504" t="s">
        <v>291</v>
      </c>
      <c r="B80" s="561" t="s">
        <v>427</v>
      </c>
      <c r="C80" s="534" t="s">
        <v>286</v>
      </c>
      <c r="D80" s="561" t="s">
        <v>283</v>
      </c>
      <c r="E80" s="503" t="s">
        <v>430</v>
      </c>
    </row>
    <row r="81" spans="1:5" ht="16.2" thickBot="1" x14ac:dyDescent="0.35">
      <c r="A81" s="750" t="s">
        <v>522</v>
      </c>
      <c r="B81" s="757"/>
      <c r="C81" s="757"/>
      <c r="D81" s="757"/>
      <c r="E81" s="758"/>
    </row>
    <row r="82" spans="1:5" ht="15.6" x14ac:dyDescent="0.3">
      <c r="A82" s="504" t="s">
        <v>296</v>
      </c>
      <c r="B82" s="561" t="s">
        <v>297</v>
      </c>
      <c r="C82" s="534" t="s">
        <v>108</v>
      </c>
      <c r="D82" s="533" t="s">
        <v>523</v>
      </c>
      <c r="E82" s="506" t="s">
        <v>429</v>
      </c>
    </row>
    <row r="83" spans="1:5" ht="15.6" x14ac:dyDescent="0.3">
      <c r="A83" s="504" t="s">
        <v>409</v>
      </c>
      <c r="B83" s="562" t="s">
        <v>476</v>
      </c>
      <c r="C83" s="534" t="s">
        <v>112</v>
      </c>
      <c r="D83" s="533" t="s">
        <v>113</v>
      </c>
      <c r="E83" s="506" t="s">
        <v>429</v>
      </c>
    </row>
    <row r="84" spans="1:5" ht="15.6" x14ac:dyDescent="0.3">
      <c r="A84" s="504" t="s">
        <v>410</v>
      </c>
      <c r="B84" s="533" t="s">
        <v>411</v>
      </c>
      <c r="C84" s="534" t="s">
        <v>112</v>
      </c>
      <c r="D84" s="533" t="s">
        <v>113</v>
      </c>
      <c r="E84" s="506" t="s">
        <v>429</v>
      </c>
    </row>
    <row r="85" spans="1:5" ht="15.6" x14ac:dyDescent="0.3">
      <c r="A85" s="504" t="s">
        <v>141</v>
      </c>
      <c r="B85" s="562" t="s">
        <v>140</v>
      </c>
      <c r="C85" s="534" t="s">
        <v>142</v>
      </c>
      <c r="D85" s="561" t="s">
        <v>71</v>
      </c>
      <c r="E85" s="506" t="s">
        <v>429</v>
      </c>
    </row>
    <row r="86" spans="1:5" ht="15.6" x14ac:dyDescent="0.3">
      <c r="A86" s="504" t="s">
        <v>526</v>
      </c>
      <c r="B86" s="562" t="s">
        <v>366</v>
      </c>
      <c r="C86" s="534" t="s">
        <v>525</v>
      </c>
      <c r="D86" s="533" t="s">
        <v>524</v>
      </c>
      <c r="E86" s="506" t="s">
        <v>429</v>
      </c>
    </row>
    <row r="87" spans="1:5" ht="15.6" x14ac:dyDescent="0.3">
      <c r="A87" s="504" t="s">
        <v>529</v>
      </c>
      <c r="B87" s="533" t="s">
        <v>367</v>
      </c>
      <c r="C87" s="534" t="s">
        <v>526</v>
      </c>
      <c r="D87" s="562" t="s">
        <v>366</v>
      </c>
      <c r="E87" s="506" t="s">
        <v>429</v>
      </c>
    </row>
    <row r="88" spans="1:5" ht="15.6" x14ac:dyDescent="0.3">
      <c r="A88" s="504" t="s">
        <v>382</v>
      </c>
      <c r="B88" s="562" t="s">
        <v>448</v>
      </c>
      <c r="C88" s="534" t="s">
        <v>528</v>
      </c>
      <c r="D88" s="533" t="s">
        <v>527</v>
      </c>
      <c r="E88" s="506" t="s">
        <v>429</v>
      </c>
    </row>
    <row r="89" spans="1:5" ht="16.2" thickBot="1" x14ac:dyDescent="0.35">
      <c r="A89" s="563" t="s">
        <v>414</v>
      </c>
      <c r="B89" s="564" t="s">
        <v>530</v>
      </c>
      <c r="C89" s="565" t="s">
        <v>412</v>
      </c>
      <c r="D89" s="566" t="s">
        <v>413</v>
      </c>
      <c r="E89" s="567" t="s">
        <v>429</v>
      </c>
    </row>
  </sheetData>
  <sheetProtection selectLockedCells="1" selectUnlockedCells="1"/>
  <mergeCells count="37">
    <mergeCell ref="A81:E81"/>
    <mergeCell ref="B27:B29"/>
    <mergeCell ref="B11:B14"/>
    <mergeCell ref="A22:A23"/>
    <mergeCell ref="B22:B23"/>
    <mergeCell ref="A24:A26"/>
    <mergeCell ref="B24:B26"/>
    <mergeCell ref="B33:B34"/>
    <mergeCell ref="A30:A32"/>
    <mergeCell ref="A27:A29"/>
    <mergeCell ref="A33:A34"/>
    <mergeCell ref="A36:A37"/>
    <mergeCell ref="B36:B37"/>
    <mergeCell ref="A38:A39"/>
    <mergeCell ref="B38:B39"/>
    <mergeCell ref="A48:A49"/>
    <mergeCell ref="A2:D2"/>
    <mergeCell ref="A3:D3"/>
    <mergeCell ref="A4:A5"/>
    <mergeCell ref="B4:B5"/>
    <mergeCell ref="C4:D4"/>
    <mergeCell ref="A6:E6"/>
    <mergeCell ref="B30:B32"/>
    <mergeCell ref="A19:E19"/>
    <mergeCell ref="E4:E5"/>
    <mergeCell ref="A7:A10"/>
    <mergeCell ref="B7:B10"/>
    <mergeCell ref="A11:A14"/>
    <mergeCell ref="B48:B49"/>
    <mergeCell ref="A43:E43"/>
    <mergeCell ref="A66:A67"/>
    <mergeCell ref="B66:B67"/>
    <mergeCell ref="B55:B56"/>
    <mergeCell ref="B59:B60"/>
    <mergeCell ref="A55:A56"/>
    <mergeCell ref="A59:A60"/>
    <mergeCell ref="A62:E62"/>
  </mergeCells>
  <printOptions horizontalCentered="1" verticalCentered="1"/>
  <pageMargins left="0.25" right="0.25" top="0.75" bottom="0.75" header="0.3" footer="0.3"/>
  <pageSetup paperSize="9" scale="57" firstPageNumber="0" orientation="portrait" horizontalDpi="300" verticalDpi="300" r:id="rId1"/>
  <headerFooter alignWithMargins="0">
    <oddHeader>&amp;R&amp;"Arial,Normál"&amp;12 2. számú melléklet a  Katonai Műveleti Logisztika mesterképzési szak tantervéhez</oddHeader>
  </headerFooter>
  <rowBreaks count="1" manualBreakCount="1">
    <brk id="15" max="16383" man="1"/>
  </rowBreaks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SZAK</vt:lpstr>
      <vt:lpstr>Katonai Informatika</vt:lpstr>
      <vt:lpstr>Katonai kommunikáció</vt:lpstr>
      <vt:lpstr>Információvédelem</vt:lpstr>
      <vt:lpstr>REF-EHV</vt:lpstr>
      <vt:lpstr>Elotanulmanyi rend</vt:lpstr>
      <vt:lpstr>Munka1</vt:lpstr>
      <vt:lpstr>Információvédelem!Nyomtatási_terület</vt:lpstr>
      <vt:lpstr>'Katonai Informatika'!Nyomtatási_terület</vt:lpstr>
      <vt:lpstr>'Katonai kommunikáció'!Nyomtatási_terület</vt:lpstr>
      <vt:lpstr>'REF-EHV'!Nyomtatási_terület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Farkas Tibor</cp:lastModifiedBy>
  <cp:lastPrinted>2020-04-05T18:55:18Z</cp:lastPrinted>
  <dcterms:created xsi:type="dcterms:W3CDTF">2013-03-06T07:49:00Z</dcterms:created>
  <dcterms:modified xsi:type="dcterms:W3CDTF">2021-01-06T17:44:37Z</dcterms:modified>
</cp:coreProperties>
</file>